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a.morska\Desktop\"/>
    </mc:Choice>
  </mc:AlternateContent>
  <bookViews>
    <workbookView xWindow="0" yWindow="0" windowWidth="0" windowHeight="0"/>
  </bookViews>
  <sheets>
    <sheet name="Rekapitulace stavby" sheetId="1" r:id="rId1"/>
    <sheet name="SO 01b - Komunikace a par..." sheetId="2" r:id="rId2"/>
    <sheet name="SO 01b. - Komunikace a pa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01b - Komunikace a par...'!$C$127:$K$387</definedName>
    <definedName name="_xlnm.Print_Area" localSheetId="1">'SO 01b - Komunikace a par...'!$C$4:$J$76,'SO 01b - Komunikace a par...'!$C$82:$J$109,'SO 01b - Komunikace a par...'!$C$115:$J$387</definedName>
    <definedName name="_xlnm.Print_Titles" localSheetId="1">'SO 01b - Komunikace a par...'!$127:$127</definedName>
    <definedName name="_xlnm._FilterDatabase" localSheetId="2" hidden="1">'SO 01b. - Komunikace a pa...'!$C$116:$K$126</definedName>
    <definedName name="_xlnm.Print_Area" localSheetId="2">'SO 01b. - Komunikace a pa...'!$C$4:$J$76,'SO 01b. - Komunikace a pa...'!$C$82:$J$98,'SO 01b. - Komunikace a pa...'!$C$104:$J$126</definedName>
    <definedName name="_xlnm.Print_Titles" localSheetId="2">'SO 01b. - Komunikace a pa...'!$116:$116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19"/>
  <c r="BH119"/>
  <c r="BG119"/>
  <c r="BF119"/>
  <c r="T119"/>
  <c r="T118"/>
  <c r="T117"/>
  <c r="R119"/>
  <c r="R118"/>
  <c r="R117"/>
  <c r="P119"/>
  <c r="P118"/>
  <c r="P117"/>
  <c i="1" r="AU96"/>
  <c i="3" r="F113"/>
  <c r="F111"/>
  <c r="E109"/>
  <c r="F91"/>
  <c r="F89"/>
  <c r="E87"/>
  <c r="J24"/>
  <c r="E24"/>
  <c r="J114"/>
  <c r="J23"/>
  <c r="J21"/>
  <c r="E21"/>
  <c r="J113"/>
  <c r="J20"/>
  <c r="J18"/>
  <c r="E18"/>
  <c r="F92"/>
  <c r="J17"/>
  <c r="J12"/>
  <c r="J111"/>
  <c r="E7"/>
  <c r="E107"/>
  <c i="2" r="J37"/>
  <c r="J36"/>
  <c i="1" r="AY95"/>
  <c i="2" r="J35"/>
  <c i="1" r="AX95"/>
  <c i="2"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T372"/>
  <c r="R373"/>
  <c r="R372"/>
  <c r="P373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37"/>
  <c r="BH337"/>
  <c r="BG337"/>
  <c r="BF337"/>
  <c r="T337"/>
  <c r="R337"/>
  <c r="P337"/>
  <c r="BI336"/>
  <c r="BH336"/>
  <c r="BG336"/>
  <c r="BF336"/>
  <c r="T336"/>
  <c r="R336"/>
  <c r="P336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89"/>
  <c r="BH289"/>
  <c r="BG289"/>
  <c r="BF289"/>
  <c r="T289"/>
  <c r="R289"/>
  <c r="P289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2"/>
  <c r="BH242"/>
  <c r="BG242"/>
  <c r="BF242"/>
  <c r="T242"/>
  <c r="R242"/>
  <c r="P242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F124"/>
  <c r="F122"/>
  <c r="E120"/>
  <c r="F91"/>
  <c r="F89"/>
  <c r="E87"/>
  <c r="J24"/>
  <c r="E24"/>
  <c r="J92"/>
  <c r="J23"/>
  <c r="J21"/>
  <c r="E21"/>
  <c r="J91"/>
  <c r="J20"/>
  <c r="J18"/>
  <c r="E18"/>
  <c r="F125"/>
  <c r="J17"/>
  <c r="J12"/>
  <c r="J122"/>
  <c r="E7"/>
  <c r="E118"/>
  <c i="1" r="L90"/>
  <c r="AM90"/>
  <c r="AM89"/>
  <c r="L89"/>
  <c r="AM87"/>
  <c r="L87"/>
  <c r="L85"/>
  <c r="L84"/>
  <c i="2" r="BK385"/>
  <c r="J382"/>
  <c r="BK380"/>
  <c r="J376"/>
  <c r="BK371"/>
  <c r="J369"/>
  <c r="BK367"/>
  <c r="J364"/>
  <c r="J361"/>
  <c r="J357"/>
  <c r="J355"/>
  <c r="J353"/>
  <c r="BK350"/>
  <c r="BK344"/>
  <c r="BK341"/>
  <c r="J331"/>
  <c r="BK328"/>
  <c r="BK323"/>
  <c r="BK319"/>
  <c r="BK316"/>
  <c r="J313"/>
  <c r="BK311"/>
  <c r="BK304"/>
  <c r="J302"/>
  <c r="BK298"/>
  <c r="BK296"/>
  <c r="J294"/>
  <c r="J292"/>
  <c r="BK284"/>
  <c r="BK282"/>
  <c r="J280"/>
  <c r="BK274"/>
  <c r="BK267"/>
  <c r="J265"/>
  <c r="J253"/>
  <c r="BK251"/>
  <c r="J242"/>
  <c r="BK236"/>
  <c r="BK230"/>
  <c r="J224"/>
  <c r="BK219"/>
  <c r="BK212"/>
  <c r="BK208"/>
  <c r="BK203"/>
  <c r="J200"/>
  <c r="J193"/>
  <c r="J188"/>
  <c r="J184"/>
  <c r="BK179"/>
  <c r="J177"/>
  <c r="J172"/>
  <c r="J168"/>
  <c r="J160"/>
  <c r="BK153"/>
  <c r="J147"/>
  <c r="BK140"/>
  <c r="BK138"/>
  <c r="BK136"/>
  <c r="BK134"/>
  <c r="BK131"/>
  <c r="BK387"/>
  <c r="J385"/>
  <c r="J383"/>
  <c r="BK382"/>
  <c r="J380"/>
  <c r="BK376"/>
  <c r="J371"/>
  <c r="BK369"/>
  <c r="J367"/>
  <c r="BK364"/>
  <c r="BK361"/>
  <c r="BK357"/>
  <c r="BK355"/>
  <c r="BK353"/>
  <c r="J350"/>
  <c r="J344"/>
  <c r="J341"/>
  <c r="BK336"/>
  <c r="J330"/>
  <c r="BK327"/>
  <c r="BK321"/>
  <c r="BK317"/>
  <c r="J314"/>
  <c r="BK312"/>
  <c r="J307"/>
  <c r="BK303"/>
  <c r="BK299"/>
  <c r="J297"/>
  <c r="BK295"/>
  <c r="BK293"/>
  <c r="BK289"/>
  <c r="J283"/>
  <c r="BK281"/>
  <c r="BK277"/>
  <c r="J270"/>
  <c r="J262"/>
  <c r="BK253"/>
  <c r="J251"/>
  <c r="BK242"/>
  <c r="J236"/>
  <c r="J230"/>
  <c r="BK224"/>
  <c r="J219"/>
  <c r="J212"/>
  <c r="J208"/>
  <c r="J203"/>
  <c r="BK200"/>
  <c r="J196"/>
  <c r="BK192"/>
  <c r="BK186"/>
  <c r="BK182"/>
  <c r="BK177"/>
  <c r="BK172"/>
  <c r="BK168"/>
  <c r="J164"/>
  <c r="BK156"/>
  <c r="J150"/>
  <c r="J144"/>
  <c r="J139"/>
  <c r="J137"/>
  <c r="J135"/>
  <c r="BK132"/>
  <c i="3" r="BK119"/>
  <c r="F37"/>
  <c i="1" r="BD96"/>
  <c i="3" r="F36"/>
  <c i="1" r="BC96"/>
  <c i="2" r="J387"/>
  <c r="BK383"/>
  <c r="BK381"/>
  <c r="BK379"/>
  <c r="J373"/>
  <c r="J370"/>
  <c r="J368"/>
  <c r="BK366"/>
  <c r="BK363"/>
  <c r="BK359"/>
  <c r="BK356"/>
  <c r="BK354"/>
  <c r="BK352"/>
  <c r="J345"/>
  <c r="BK343"/>
  <c r="BK337"/>
  <c r="J336"/>
  <c r="BK330"/>
  <c r="J327"/>
  <c r="J321"/>
  <c r="J317"/>
  <c r="BK314"/>
  <c r="J312"/>
  <c r="BK307"/>
  <c r="J303"/>
  <c r="J299"/>
  <c r="BK297"/>
  <c r="J295"/>
  <c r="J293"/>
  <c r="J289"/>
  <c r="BK283"/>
  <c r="J281"/>
  <c r="J277"/>
  <c r="BK270"/>
  <c r="J267"/>
  <c r="BK262"/>
  <c r="J259"/>
  <c r="J252"/>
  <c r="J248"/>
  <c r="BK241"/>
  <c r="BK233"/>
  <c r="BK227"/>
  <c r="BK221"/>
  <c r="J217"/>
  <c r="J210"/>
  <c r="J205"/>
  <c r="BK202"/>
  <c r="J198"/>
  <c r="BK196"/>
  <c r="J192"/>
  <c r="J186"/>
  <c r="J182"/>
  <c r="J174"/>
  <c r="BK169"/>
  <c r="J167"/>
  <c r="BK164"/>
  <c r="J156"/>
  <c r="BK150"/>
  <c r="BK144"/>
  <c r="BK139"/>
  <c r="BK137"/>
  <c r="BK135"/>
  <c r="J132"/>
  <c i="1" r="AS94"/>
  <c i="2" r="J381"/>
  <c r="J379"/>
  <c r="BK373"/>
  <c r="BK370"/>
  <c r="BK368"/>
  <c r="J366"/>
  <c r="J363"/>
  <c r="J359"/>
  <c r="J356"/>
  <c r="J354"/>
  <c r="J352"/>
  <c r="BK345"/>
  <c r="J343"/>
  <c r="J337"/>
  <c r="BK331"/>
  <c r="J328"/>
  <c r="J323"/>
  <c r="J319"/>
  <c r="J316"/>
  <c r="BK313"/>
  <c r="J311"/>
  <c r="J304"/>
  <c r="BK302"/>
  <c r="J298"/>
  <c r="J296"/>
  <c r="BK294"/>
  <c r="BK292"/>
  <c r="J284"/>
  <c r="J282"/>
  <c r="BK280"/>
  <c r="J274"/>
  <c r="BK265"/>
  <c r="BK259"/>
  <c r="BK252"/>
  <c r="BK248"/>
  <c r="J241"/>
  <c r="J233"/>
  <c r="J227"/>
  <c r="J221"/>
  <c r="BK217"/>
  <c r="BK210"/>
  <c r="BK205"/>
  <c r="J202"/>
  <c r="BK198"/>
  <c r="BK193"/>
  <c r="BK188"/>
  <c r="BK184"/>
  <c r="J179"/>
  <c r="BK174"/>
  <c r="J169"/>
  <c r="BK167"/>
  <c r="BK160"/>
  <c r="J153"/>
  <c r="BK147"/>
  <c r="J140"/>
  <c r="J138"/>
  <c r="J136"/>
  <c r="J134"/>
  <c r="J131"/>
  <c i="3" r="J119"/>
  <c r="F35"/>
  <c i="1" r="BB96"/>
  <c i="3" r="J34"/>
  <c i="1" r="AW96"/>
  <c i="2" l="1" r="P130"/>
  <c r="T130"/>
  <c r="P204"/>
  <c r="T204"/>
  <c r="P218"/>
  <c r="T218"/>
  <c r="P226"/>
  <c r="T226"/>
  <c r="P269"/>
  <c r="T269"/>
  <c r="P306"/>
  <c r="T306"/>
  <c r="P362"/>
  <c r="T362"/>
  <c r="BK375"/>
  <c r="J375"/>
  <c r="J107"/>
  <c r="T375"/>
  <c r="P384"/>
  <c r="T384"/>
  <c r="BK130"/>
  <c r="J130"/>
  <c r="J98"/>
  <c r="R130"/>
  <c r="BK204"/>
  <c r="J204"/>
  <c r="J99"/>
  <c r="R204"/>
  <c r="BK218"/>
  <c r="J218"/>
  <c r="J100"/>
  <c r="R218"/>
  <c r="BK226"/>
  <c r="J226"/>
  <c r="J101"/>
  <c r="R226"/>
  <c r="BK269"/>
  <c r="J269"/>
  <c r="J102"/>
  <c r="R269"/>
  <c r="BK306"/>
  <c r="J306"/>
  <c r="J103"/>
  <c r="R306"/>
  <c r="BK362"/>
  <c r="J362"/>
  <c r="J104"/>
  <c r="R362"/>
  <c r="P375"/>
  <c r="P374"/>
  <c r="R375"/>
  <c r="BK384"/>
  <c r="J384"/>
  <c r="J108"/>
  <c r="R384"/>
  <c r="BK372"/>
  <c r="J372"/>
  <c r="J105"/>
  <c i="3" r="BK118"/>
  <c r="J118"/>
  <c r="J97"/>
  <c r="E85"/>
  <c r="J89"/>
  <c r="J91"/>
  <c r="J92"/>
  <c r="F114"/>
  <c r="BE119"/>
  <c i="2" r="E85"/>
  <c r="F92"/>
  <c r="J124"/>
  <c r="J125"/>
  <c r="BE131"/>
  <c r="BE132"/>
  <c r="BE137"/>
  <c r="BE140"/>
  <c r="BE144"/>
  <c r="BE150"/>
  <c r="BE153"/>
  <c r="BE156"/>
  <c r="BE164"/>
  <c r="BE167"/>
  <c r="BE169"/>
  <c r="BE172"/>
  <c r="BE174"/>
  <c r="BE179"/>
  <c r="BE182"/>
  <c r="BE186"/>
  <c r="BE188"/>
  <c r="BE196"/>
  <c r="BE200"/>
  <c r="BE203"/>
  <c r="BE205"/>
  <c r="BE212"/>
  <c r="BE221"/>
  <c r="BE224"/>
  <c r="BE251"/>
  <c r="BE252"/>
  <c r="BE253"/>
  <c r="BE262"/>
  <c r="BE267"/>
  <c r="BE274"/>
  <c r="BE277"/>
  <c r="BE281"/>
  <c r="BE284"/>
  <c r="BE289"/>
  <c r="BE293"/>
  <c r="BE294"/>
  <c r="BE297"/>
  <c r="BE299"/>
  <c r="BE302"/>
  <c r="BE311"/>
  <c r="BE312"/>
  <c r="BE314"/>
  <c r="BE316"/>
  <c r="BE319"/>
  <c r="BE323"/>
  <c r="BE328"/>
  <c r="BE336"/>
  <c r="BE344"/>
  <c r="BE350"/>
  <c r="BE352"/>
  <c r="BE354"/>
  <c r="BE355"/>
  <c r="BE356"/>
  <c r="BE359"/>
  <c r="BE366"/>
  <c r="BE367"/>
  <c r="BE368"/>
  <c r="BE369"/>
  <c r="BE371"/>
  <c r="BE373"/>
  <c r="BE381"/>
  <c r="BE383"/>
  <c r="BE385"/>
  <c r="BE387"/>
  <c r="J89"/>
  <c r="BE134"/>
  <c r="BE135"/>
  <c r="BE136"/>
  <c r="BE138"/>
  <c r="BE139"/>
  <c r="BE147"/>
  <c r="BE160"/>
  <c r="BE168"/>
  <c r="BE177"/>
  <c r="BE184"/>
  <c r="BE192"/>
  <c r="BE193"/>
  <c r="BE198"/>
  <c r="BE202"/>
  <c r="BE208"/>
  <c r="BE210"/>
  <c r="BE217"/>
  <c r="BE219"/>
  <c r="BE227"/>
  <c r="BE230"/>
  <c r="BE233"/>
  <c r="BE236"/>
  <c r="BE241"/>
  <c r="BE242"/>
  <c r="BE248"/>
  <c r="BE259"/>
  <c r="BE265"/>
  <c r="BE270"/>
  <c r="BE280"/>
  <c r="BE282"/>
  <c r="BE283"/>
  <c r="BE292"/>
  <c r="BE295"/>
  <c r="BE296"/>
  <c r="BE298"/>
  <c r="BE303"/>
  <c r="BE304"/>
  <c r="BE307"/>
  <c r="BE313"/>
  <c r="BE317"/>
  <c r="BE321"/>
  <c r="BE327"/>
  <c r="BE330"/>
  <c r="BE331"/>
  <c r="BE337"/>
  <c r="BE341"/>
  <c r="BE343"/>
  <c r="BE345"/>
  <c r="BE353"/>
  <c r="BE357"/>
  <c r="BE361"/>
  <c r="BE363"/>
  <c r="BE364"/>
  <c r="BE370"/>
  <c r="BE376"/>
  <c r="BE379"/>
  <c r="BE380"/>
  <c r="BE382"/>
  <c r="F35"/>
  <c i="1" r="BB95"/>
  <c r="BB94"/>
  <c r="W31"/>
  <c i="2" r="J34"/>
  <c i="1" r="AW95"/>
  <c i="2" r="F37"/>
  <c i="1" r="BD95"/>
  <c r="BD94"/>
  <c r="W33"/>
  <c i="2" r="F34"/>
  <c i="1" r="BA95"/>
  <c i="2" r="F36"/>
  <c i="1" r="BC95"/>
  <c r="BC94"/>
  <c r="W32"/>
  <c i="3" r="J33"/>
  <c i="1" r="AV96"/>
  <c r="AT96"/>
  <c i="3" r="F34"/>
  <c i="1" r="BA96"/>
  <c i="2" l="1" r="R374"/>
  <c r="T129"/>
  <c r="R129"/>
  <c r="R128"/>
  <c r="T374"/>
  <c r="P129"/>
  <c r="P128"/>
  <c i="1" r="AU95"/>
  <c i="2" r="BK129"/>
  <c r="J129"/>
  <c r="J97"/>
  <c r="BK374"/>
  <c r="J374"/>
  <c r="J106"/>
  <c i="3" r="BK117"/>
  <c r="J117"/>
  <c r="J96"/>
  <c i="1" r="AU94"/>
  <c i="2" r="F33"/>
  <c i="1" r="AZ95"/>
  <c i="3" r="F33"/>
  <c i="1" r="AZ96"/>
  <c i="2" r="J33"/>
  <c i="1" r="AV95"/>
  <c r="AT95"/>
  <c r="BA94"/>
  <c r="W30"/>
  <c r="AX94"/>
  <c r="AY94"/>
  <c i="2" l="1" r="T128"/>
  <c r="BK128"/>
  <c r="J128"/>
  <c r="J96"/>
  <c i="3" r="J30"/>
  <c i="1" r="AG96"/>
  <c r="AW94"/>
  <c r="AK30"/>
  <c r="AZ94"/>
  <c r="W29"/>
  <c i="3" l="1" r="J39"/>
  <c i="1" r="AN96"/>
  <c i="2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<sst xmlns="http://schemas.openxmlformats.org/spreadsheetml/2006/main">
  <si>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</si>
  <si>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</si>
  <si>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</si>
  <si>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</si>
  <si>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</si>
  <si>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{c9321395-5bea-4528-9741-21227b930b96}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</si>
  <si>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</si>
  <si>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</si>
  <si>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</si>
  <si>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</si>
  <si>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</si>
  <si>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</si>
  <si>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</si>
  <si>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</si>
  <si>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51210b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</si>
  <si>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</si>
  <si>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</si>
  <si>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Regenerece sídliště Školská čtvrť ve Frenštátě pod Radhoštěm - 2. etapa - část B</t>
  </si>
  <si>
    <t>KSO:</t>
  </si>
  <si>
    <t>CC-CZ:</t>
  </si>
  <si>
    <t>Místo:</t>
  </si>
  <si>
    <t>Frenštát pod Radhoštěm</t>
  </si>
  <si>
    <t>Datum:</t>
  </si>
  <si>
    <t>20. 8. 2021</t>
  </si>
  <si>
    <t>Zadavatel:</t>
  </si>
  <si>
    <t>IČ:</t>
  </si>
  <si>
    <t>Město Frenštát pod Radhoštěm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</si>
  <si>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</si>
  <si>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</si>
  <si>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</si>
  <si>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</si>
  <si>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</si>
  <si>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</si>
  <si>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</si>
  <si>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</si>
  <si>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Zpracováno v CÚ ÚRS 2021/I.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</si>
  <si>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</si>
  <si>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</si>
  <si>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</si>
  <si>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</si>
  <si>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</si>
  <si>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</si>
  <si>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</si>
  <si>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</si>
  <si>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</si>
  <si>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</si>
  <si>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</si>
  <si>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</si>
  <si>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</si>
  <si>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</si>
  <si>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</si>
  <si>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</si>
  <si>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</si>
  <si>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</si>
  <si>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</si>
  <si>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</si>
  <si>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</si>
  <si>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</si>
  <si>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</si>
  <si>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</si>
  <si>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</si>
  <si>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</si>
  <si>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</si>
  <si>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</si>
  <si>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</si>
  <si>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</si>
  <si>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</si>
  <si>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</si>
  <si>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</si>
  <si>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</si>
  <si>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</si>
  <si>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</si>
  <si>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</si>
  <si>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</si>
  <si>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</si>
  <si>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</si>
  <si>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</si>
  <si>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</si>
  <si>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</si>
  <si>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</si>
  <si>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</si>
  <si>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01b</t>
  </si>
  <si>
    <t>Komunikace a parkovací stání, chodníky - část B - UZNATELNÉ NÁKLADY</t>
  </si>
  <si>
    <t>STA</t>
  </si>
  <si>
    <t>1</t>
  </si>
  <si>
    <t>{0203d322-632b-4cad-ae7b-ba13057276b9}</t>
  </si>
  <si>
    <t>2</t>
  </si>
  <si>
    <t>SO 01b.</t>
  </si>
  <si>
    <t>Komunikace a parkovací stání, chodníky - část B - NEUZNATELNÉ NÁKLADY</t>
  </si>
  <si>
    <t>{c7ed4678-2fe8-45b2-aced-b6bd712b00ea}</t>
  </si>
  <si>
    <t>KRYCÍ LIST SOUPISU PRACÍ</t>
  </si>
  <si>
    <t>Objekt:</t>
  </si>
  <si>
    <t>SO 01b - Komunikace a parkovací stání, chodníky - část B - UZNATELNÉ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</si>
  <si>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</si>
  <si>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</si>
  <si>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</si>
  <si>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</si>
  <si>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</si>
  <si>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</si>
  <si>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</si>
  <si>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</si>
  <si>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</si>
  <si>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</si>
  <si>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</si>
  <si>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</si>
  <si>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</si>
  <si>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</si>
  <si>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</si>
  <si>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</si>
  <si>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</si>
  <si>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</si>
  <si>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</si>
  <si>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</si>
  <si>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</si>
  <si>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</si>
  <si>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</si>
  <si>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</si>
  <si>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</si>
  <si>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</si>
  <si>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</si>
  <si>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</si>
  <si>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</si>
  <si>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</si>
  <si>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</si>
  <si>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</si>
  <si>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</si>
  <si>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</si>
  <si>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</si>
  <si>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</si>
  <si>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</si>
  <si>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</si>
  <si>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</si>
  <si>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-57358456</t>
  </si>
  <si>
    <t>113106192</t>
  </si>
  <si>
    <t>Rozebrání vozovek ze silničních dílců se spárami zalitými cementovou maltou strojně pl do 50 m2</t>
  </si>
  <si>
    <t>1091632665</t>
  </si>
  <si>
    <t>VV</t>
  </si>
  <si>
    <t>3,00*1,50*6</t>
  </si>
  <si>
    <t>3</t>
  </si>
  <si>
    <t>113107331</t>
  </si>
  <si>
    <t>Odstranění podkladu z betonu prostého tl 150 mm strojně pl do 50 m2</t>
  </si>
  <si>
    <t>1727167794</t>
  </si>
  <si>
    <t>113107341</t>
  </si>
  <si>
    <t>Odstranění podkladu živičného tl 50 mm strojně pl do 50 m2</t>
  </si>
  <si>
    <t>1028701712</t>
  </si>
  <si>
    <t>5</t>
  </si>
  <si>
    <t>113154354</t>
  </si>
  <si>
    <t>Frézování živičného krytu tl 100 mm pruh š 1 m pl do 10000 m2 s překážkami v trase</t>
  </si>
  <si>
    <t>-1879216824</t>
  </si>
  <si>
    <t>6</t>
  </si>
  <si>
    <t>113201111</t>
  </si>
  <si>
    <t>Vytrhání obrub chodníkových ležatých</t>
  </si>
  <si>
    <t>m</t>
  </si>
  <si>
    <t>1507149659</t>
  </si>
  <si>
    <t>7</t>
  </si>
  <si>
    <t>113201112</t>
  </si>
  <si>
    <t>Vytrhání obrub silničních ležatých</t>
  </si>
  <si>
    <t>1270939979</t>
  </si>
  <si>
    <t>8</t>
  </si>
  <si>
    <t>119001422</t>
  </si>
  <si>
    <t>Dočasné zajištění kabelů a kabelových tratí z 6 volně ložených kabelů</t>
  </si>
  <si>
    <t>1279369894</t>
  </si>
  <si>
    <t>9</t>
  </si>
  <si>
    <t>121151113</t>
  </si>
  <si>
    <t>Sejmutí ornice plochy do 500 m2 tl vrstvy do 200 mm strojně</t>
  </si>
  <si>
    <t>-1363948612</t>
  </si>
  <si>
    <t>"TECHNICKÁ ZPRÁVA</t>
  </si>
  <si>
    <t>"SITUACE</t>
  </si>
  <si>
    <t>"tl. vrstvy 150mm" 611,00</t>
  </si>
  <si>
    <t>10</t>
  </si>
  <si>
    <t>122211101</t>
  </si>
  <si>
    <t>Odkopávky a prokopávky v hornině třídy těžitelnosti I, skupiny 3 ručně</t>
  </si>
  <si>
    <t>m3</t>
  </si>
  <si>
    <t>1012690141</t>
  </si>
  <si>
    <t>"5% z celkového objemu odkopávek</t>
  </si>
  <si>
    <t>656,75*0,05</t>
  </si>
  <si>
    <t>11</t>
  </si>
  <si>
    <t>122251106</t>
  </si>
  <si>
    <t>Odkopávky a prokopávky nezapažené v hornině třídy těžitelnosti I, skupiny 3 objem do 5000 m3 strojně</t>
  </si>
  <si>
    <t>-1288297924</t>
  </si>
  <si>
    <t>"45% z celkového objemu odkopávek</t>
  </si>
  <si>
    <t>656,75*0,45</t>
  </si>
  <si>
    <t>12</t>
  </si>
  <si>
    <t>122311101</t>
  </si>
  <si>
    <t>Odkopávky a prokopávky v hornině třídy těžitelnosti II, skupiny 4 ručně</t>
  </si>
  <si>
    <t>-723124206</t>
  </si>
  <si>
    <t>13</t>
  </si>
  <si>
    <t>122351106</t>
  </si>
  <si>
    <t>Odkopávky a prokopávky nezapažené v hornině třídy těžitelnosti II, skupiny 4 objem do 5000 m3 strojně</t>
  </si>
  <si>
    <t>1929638184</t>
  </si>
  <si>
    <t>14</t>
  </si>
  <si>
    <t>122351106-1</t>
  </si>
  <si>
    <t>Odkopávky a prokopávky nezapažené v hornině třídy těžitelnosti II, skupiny 4 objem do 5000 m3 strojně - výměnná vrstva</t>
  </si>
  <si>
    <t>-1425209469</t>
  </si>
  <si>
    <t>"VZOROVÉ ŘEZY</t>
  </si>
  <si>
    <t>1838,08*(0,25*2)</t>
  </si>
  <si>
    <t>132312112</t>
  </si>
  <si>
    <t>Hloubení rýh š do 800 mm v nesoudržných horninách třídy těžitelnosti II, skupiny 4 ručně</t>
  </si>
  <si>
    <t>1054235652</t>
  </si>
  <si>
    <t>"rýhy pro trativod" 166,00*0,50*0,50</t>
  </si>
  <si>
    <t>"rýhy pro kabel" 10,00*0,50*0,20</t>
  </si>
  <si>
    <t>Součet</t>
  </si>
  <si>
    <t>16</t>
  </si>
  <si>
    <t>132351253</t>
  </si>
  <si>
    <t>Hloubení rýh nezapažených š do 2000 mm v hornině třídy těžitelnosti II, skupiny 4 objem do 100 m3 strojně</t>
  </si>
  <si>
    <t>-61241380</t>
  </si>
  <si>
    <t>"rýhy pro přípojky a UV</t>
  </si>
  <si>
    <t>40,20*1,00*1,20</t>
  </si>
  <si>
    <t>17</t>
  </si>
  <si>
    <t>139951121</t>
  </si>
  <si>
    <t>Bourání kcí v hloubených vykopávkách ze zdiva z betonu prostého strojně</t>
  </si>
  <si>
    <t>-239380279</t>
  </si>
  <si>
    <t>18</t>
  </si>
  <si>
    <t>139951123</t>
  </si>
  <si>
    <t>Bourání kcí v hloubených vykopávkách ze zdiva ze ŽB nebo předpjatého strojně</t>
  </si>
  <si>
    <t>1398942770</t>
  </si>
  <si>
    <t>19</t>
  </si>
  <si>
    <t>162751117</t>
  </si>
  <si>
    <t>Vodorovné přemístění do 10000 m výkopku/sypaniny z horniny třídy těžitelnosti I, skupiny 1 až 3</t>
  </si>
  <si>
    <t>-1016205136</t>
  </si>
  <si>
    <t>"x 1,30 součinitel nakypření</t>
  </si>
  <si>
    <t>(32,838+295,538)*1,30</t>
  </si>
  <si>
    <t>20</t>
  </si>
  <si>
    <t>162751119</t>
  </si>
  <si>
    <t>Příplatek k vodorovnému přemístění výkopku/sypaniny z horniny třídy těžitelnosti I, skupiny 1 až 3 ZKD 1000 m přes 10000 m</t>
  </si>
  <si>
    <t>-1225127405</t>
  </si>
  <si>
    <t>426,889*5 'Přepočtené koeficientem množství</t>
  </si>
  <si>
    <t>162751137</t>
  </si>
  <si>
    <t>Vodorovné přemístění do 10000 m výkopku/sypaniny z horniny třídy těžitelnosti II, skupiny 4 a 5</t>
  </si>
  <si>
    <t>1375626439</t>
  </si>
  <si>
    <t>"odkopávky + rýhy" (32,838+295,538+42,50+48,24)*1,30</t>
  </si>
  <si>
    <t>22</t>
  </si>
  <si>
    <t>162751139</t>
  </si>
  <si>
    <t>Příplatek k vodorovnému přemístění výkopku/sypaniny z horniny třídy těžitelnosti II, skupiny 4 a 5 ZKD 1000 m přes 10000 m</t>
  </si>
  <si>
    <t>1826711692</t>
  </si>
  <si>
    <t>544,851*5 'Přepočtené koeficientem množství</t>
  </si>
  <si>
    <t>23</t>
  </si>
  <si>
    <t>162751137-1</t>
  </si>
  <si>
    <t>Vodorovné přemístění do 10000 m výkopku/sypaniny z horniny třídy těžitelnosti II, skupiny 4 a 5 - výměnná vrstva</t>
  </si>
  <si>
    <t>1277737134</t>
  </si>
  <si>
    <t>919,04*1,30</t>
  </si>
  <si>
    <t>24</t>
  </si>
  <si>
    <t>162751139-1</t>
  </si>
  <si>
    <t>Příplatek k vodorovnému přemístění výkopku/sypaniny z horniny třídy těžitelnosti II, skupiny 4 a 5 ZKD 1000 m přes 10000 m - výměnná vrstva</t>
  </si>
  <si>
    <t>-129464997</t>
  </si>
  <si>
    <t>1194,752*5 'Přepočtené koeficientem množství</t>
  </si>
  <si>
    <t>25</t>
  </si>
  <si>
    <t>171201221</t>
  </si>
  <si>
    <t>Poplatek za uložení na skládce (skládkovné) zeminy a kamení kód odpadu 17 05 04</t>
  </si>
  <si>
    <t>t</t>
  </si>
  <si>
    <t>-2056272623</t>
  </si>
  <si>
    <t>747,492*1,8 'Přepočtené koeficientem množství</t>
  </si>
  <si>
    <t>26</t>
  </si>
  <si>
    <t>171201221-1</t>
  </si>
  <si>
    <t>Poplatek za uložení na skládce (skládkovné) zeminy a kamení kód odpadu 17 05 04 - výměnná vrstva</t>
  </si>
  <si>
    <t>-456240876</t>
  </si>
  <si>
    <t>919,04*1,8 'Přepočtené koeficientem množství</t>
  </si>
  <si>
    <t>27</t>
  </si>
  <si>
    <t>171251201</t>
  </si>
  <si>
    <t>Uložení sypaniny na skládky nebo meziskládky</t>
  </si>
  <si>
    <t>1747967078</t>
  </si>
  <si>
    <t>"odkopávky "( 32,838+295,538)*2</t>
  </si>
  <si>
    <t>"rýhy" 42,50+48,24</t>
  </si>
  <si>
    <t>28</t>
  </si>
  <si>
    <t>171251201-1</t>
  </si>
  <si>
    <t>Uložení sypaniny na skládky nebo meziskládky - výměnná vrstva</t>
  </si>
  <si>
    <t>434242250</t>
  </si>
  <si>
    <t>29</t>
  </si>
  <si>
    <t>174151101</t>
  </si>
  <si>
    <t>Zásyp jam, šachet rýh nebo kolem objektů sypaninou se zhutněním</t>
  </si>
  <si>
    <t>733647314</t>
  </si>
  <si>
    <t>40,20*1,00*(1,20-0,10-0,50)</t>
  </si>
  <si>
    <t>30</t>
  </si>
  <si>
    <t>M</t>
  </si>
  <si>
    <t>58344197</t>
  </si>
  <si>
    <t>štěrkodrť frakce 0/63</t>
  </si>
  <si>
    <t>731303791</t>
  </si>
  <si>
    <t>24,12*2 'Přepočtené koeficientem množství</t>
  </si>
  <si>
    <t>31</t>
  </si>
  <si>
    <t>175151101</t>
  </si>
  <si>
    <t>Obsypání potrubí strojně sypaninou bez prohození, uloženou do 3 m</t>
  </si>
  <si>
    <t>1052651315</t>
  </si>
  <si>
    <t>40,20*1,00*0,50</t>
  </si>
  <si>
    <t>32</t>
  </si>
  <si>
    <t>58337303</t>
  </si>
  <si>
    <t>štěrkopísek frakce 0/8</t>
  </si>
  <si>
    <t>-389191448</t>
  </si>
  <si>
    <t>20,1*2 'Přepočtené koeficientem množství</t>
  </si>
  <si>
    <t>33</t>
  </si>
  <si>
    <t>181152302</t>
  </si>
  <si>
    <t>Úprava pláně pro silnice a dálnice v zářezech se zhutněním</t>
  </si>
  <si>
    <t>-271605732</t>
  </si>
  <si>
    <t>34</t>
  </si>
  <si>
    <t>181351003</t>
  </si>
  <si>
    <t>Rozprostření ornice tl vrstvy do 200 mm pl do 100 m2 v rovině nebo ve svahu do 1:5 strojně</t>
  </si>
  <si>
    <t>1826786302</t>
  </si>
  <si>
    <t>Zakládání</t>
  </si>
  <si>
    <t>35</t>
  </si>
  <si>
    <t>211561111</t>
  </si>
  <si>
    <t>Výplň odvodňovacích žeber nebo trativodů kamenivem hrubým drceným frakce 4 až 16 mm</t>
  </si>
  <si>
    <t>540205722</t>
  </si>
  <si>
    <t>"obsyp potrubí trativodu</t>
  </si>
  <si>
    <t>0,50*0,20*166,00</t>
  </si>
  <si>
    <t>36</t>
  </si>
  <si>
    <t>211971121</t>
  </si>
  <si>
    <t>Zřízení opláštění žeber nebo trativodů geotextilií v rýze nebo zářezu sklonu přes 1:2 š do 2,5 m</t>
  </si>
  <si>
    <t>1247077820</t>
  </si>
  <si>
    <t>2,00*166,00</t>
  </si>
  <si>
    <t>37</t>
  </si>
  <si>
    <t>69311172</t>
  </si>
  <si>
    <t>geotextilie PP s ÚV stabilizací 300g/m2</t>
  </si>
  <si>
    <t>1482903802</t>
  </si>
  <si>
    <t>332*1,2 'Přepočtené koeficientem množství</t>
  </si>
  <si>
    <t>38</t>
  </si>
  <si>
    <t>212752401</t>
  </si>
  <si>
    <t>Trativod z drenážních trubek korugovaných PE-HD SN 8 perforace 360° včetně lože otevřený výkop DN 100 pro liniové stavby</t>
  </si>
  <si>
    <t>-769262255</t>
  </si>
  <si>
    <t>166,00</t>
  </si>
  <si>
    <t>39</t>
  </si>
  <si>
    <t>R2129801</t>
  </si>
  <si>
    <t>Napojení drenáže do uliční vpusti vč. utěsnění</t>
  </si>
  <si>
    <t>kus</t>
  </si>
  <si>
    <t>33200384</t>
  </si>
  <si>
    <t>Vodorovné konstrukce</t>
  </si>
  <si>
    <t>40</t>
  </si>
  <si>
    <t>451572111</t>
  </si>
  <si>
    <t>Lože pod potrubí otevřený výkop z kameniva drobného těženého</t>
  </si>
  <si>
    <t>-1439001075</t>
  </si>
  <si>
    <t>40,20*1,00*0,10</t>
  </si>
  <si>
    <t>41</t>
  </si>
  <si>
    <t>452311131</t>
  </si>
  <si>
    <t>Podkladní desky z betonu prostého tř. C 12/15 otevřený výkop</t>
  </si>
  <si>
    <t>1806031285</t>
  </si>
  <si>
    <t>"podklad pod vpusti a šachty , beton C 8/10</t>
  </si>
  <si>
    <t>0,70*0,70*0,15*5</t>
  </si>
  <si>
    <t>42</t>
  </si>
  <si>
    <t>452351101</t>
  </si>
  <si>
    <t>Bednění podkladních desek nebo bloků nebo sedlového lože otevřený výkop</t>
  </si>
  <si>
    <t>-881529635</t>
  </si>
  <si>
    <t>0,70*0,15*4*5</t>
  </si>
  <si>
    <t>Komunikace pozemní</t>
  </si>
  <si>
    <t>43</t>
  </si>
  <si>
    <t>564851111</t>
  </si>
  <si>
    <t>Podklad ze štěrkodrtě ŠD tl 150 mm</t>
  </si>
  <si>
    <t>-31699925</t>
  </si>
  <si>
    <t>"kamenivo přírodní drcené lomové fr. 0-63</t>
  </si>
  <si>
    <t xml:space="preserve">"skladba S4"  1313,00</t>
  </si>
  <si>
    <t>44</t>
  </si>
  <si>
    <t>564851114</t>
  </si>
  <si>
    <t>Podklad ze štěrkodrtě ŠD tl 180 mm</t>
  </si>
  <si>
    <t>-167834154</t>
  </si>
  <si>
    <t xml:space="preserve">"skladba S4"  1486,68</t>
  </si>
  <si>
    <t>45</t>
  </si>
  <si>
    <t>564861111</t>
  </si>
  <si>
    <t>Podklad ze štěrkodrtě ŠD tl 200 mm</t>
  </si>
  <si>
    <t>1040246867</t>
  </si>
  <si>
    <t xml:space="preserve">"skladba S5"  283,00</t>
  </si>
  <si>
    <t>46</t>
  </si>
  <si>
    <t>564871111-1</t>
  </si>
  <si>
    <t>Podklad ze štěrkodrtě ŠD tl 250 mm - výměnná vrstva</t>
  </si>
  <si>
    <t>1648288817</t>
  </si>
  <si>
    <t>" tl. 500mm, kamenivo přírodní drcené lomové fr. 0-63</t>
  </si>
  <si>
    <t>1838,08*2</t>
  </si>
  <si>
    <t>47</t>
  </si>
  <si>
    <t>596211110</t>
  </si>
  <si>
    <t>Kladení zámkové dlažby komunikací pro pěší tl 60 mm skupiny A pl do 50 m2</t>
  </si>
  <si>
    <t>511457806</t>
  </si>
  <si>
    <t>48</t>
  </si>
  <si>
    <t>59245018</t>
  </si>
  <si>
    <t>dlažba tvar obdélník betonová 200x100x60mm přírodní</t>
  </si>
  <si>
    <t>-1405726520</t>
  </si>
  <si>
    <t>"skladba S5" 278,08</t>
  </si>
  <si>
    <t>278,08*1,01 'Přepočtené koeficientem množství</t>
  </si>
  <si>
    <t>49</t>
  </si>
  <si>
    <t>59245006-1</t>
  </si>
  <si>
    <t>dlažba tvar obdélník betonová pro nevidomé 200x100x60mm barevná - červená</t>
  </si>
  <si>
    <t>-1064345689</t>
  </si>
  <si>
    <t>"skladba S5" 4,92</t>
  </si>
  <si>
    <t>4,92*1,03 'Přepočtené koeficientem množství</t>
  </si>
  <si>
    <t>50</t>
  </si>
  <si>
    <t>596211114</t>
  </si>
  <si>
    <t>Příplatek za kombinaci dvou barev u kladení betonových dlažeb komunikací pro pěší tl 60 mm skupiny A</t>
  </si>
  <si>
    <t>605818664</t>
  </si>
  <si>
    <t>51</t>
  </si>
  <si>
    <t>596212212</t>
  </si>
  <si>
    <t>Kladení zámkové dlažby pozemních komunikací tl 80 mm skupiny A pl do 300 m2</t>
  </si>
  <si>
    <t>849434891</t>
  </si>
  <si>
    <t>52</t>
  </si>
  <si>
    <t>59245030</t>
  </si>
  <si>
    <t>dlažba tvar čtverec betonová 200x200x80mm přírodní</t>
  </si>
  <si>
    <t>1956482570</t>
  </si>
  <si>
    <t>"skladba S4" 725,20</t>
  </si>
  <si>
    <t>725,2*1,01 'Přepočtené koeficientem množství</t>
  </si>
  <si>
    <t>53</t>
  </si>
  <si>
    <t>59245020</t>
  </si>
  <si>
    <t>dlažba tvar obdélník betonová 200x100x80mm přírodní</t>
  </si>
  <si>
    <t>-230134891</t>
  </si>
  <si>
    <t>"skladba S4" 103,00</t>
  </si>
  <si>
    <t>103*1,03 'Přepočtené koeficientem množství</t>
  </si>
  <si>
    <t>54</t>
  </si>
  <si>
    <t>59245004-1</t>
  </si>
  <si>
    <t>dlažba tvar čtverec betonová 200x200x80mm barevná - červená</t>
  </si>
  <si>
    <t>-979282810</t>
  </si>
  <si>
    <t>"skladba S4" 444,80</t>
  </si>
  <si>
    <t>444,8*1,01 'Přepočtené koeficientem množství</t>
  </si>
  <si>
    <t>55</t>
  </si>
  <si>
    <t>59245226-1</t>
  </si>
  <si>
    <t>dlažba tvar obdélník betonová pro nevidomé 200x100x80mm barevná - červená</t>
  </si>
  <si>
    <t>-183887757</t>
  </si>
  <si>
    <t>"skladba S4" 40,00</t>
  </si>
  <si>
    <t>56</t>
  </si>
  <si>
    <t>596212214</t>
  </si>
  <si>
    <t>Příplatek za kombinaci dvou barev u betonových dlažeb pozemních komunikací tl 80 mm skupiny A</t>
  </si>
  <si>
    <t>-106429999</t>
  </si>
  <si>
    <t>444,80+40,00</t>
  </si>
  <si>
    <t>Trubní vedení</t>
  </si>
  <si>
    <t>57</t>
  </si>
  <si>
    <t>871315231</t>
  </si>
  <si>
    <t>Kanalizační potrubí z tvrdého PVC jednovrstvé tuhost třídy SN10 DN 160</t>
  </si>
  <si>
    <t>1519501873</t>
  </si>
  <si>
    <t>40,20</t>
  </si>
  <si>
    <t>58</t>
  </si>
  <si>
    <t>890411851</t>
  </si>
  <si>
    <t>Bourání šachet z prefabrikovaných skruží strojně obestavěného prostoru do 1,5 m3</t>
  </si>
  <si>
    <t>-565206503</t>
  </si>
  <si>
    <t>"rušení stáv. vpustí - 3x</t>
  </si>
  <si>
    <t>0,20*3</t>
  </si>
  <si>
    <t>59</t>
  </si>
  <si>
    <t>894812202</t>
  </si>
  <si>
    <t>Revizní a čistící šachta z PP šachtové dno DN 425/150 průtočné 30°,60°,90°</t>
  </si>
  <si>
    <t>-778422965</t>
  </si>
  <si>
    <t>"DETAIL ODVODNĚNÍ - PLASTOVÉ ŠACHTY</t>
  </si>
  <si>
    <t>60</t>
  </si>
  <si>
    <t>894812231</t>
  </si>
  <si>
    <t>Revizní a čistící šachta z PP DN 425 šachtová roura korugovaná bez hrdla světlé hloubky 1500 mm</t>
  </si>
  <si>
    <t>526860377</t>
  </si>
  <si>
    <t>61</t>
  </si>
  <si>
    <t>894812241</t>
  </si>
  <si>
    <t>Revizní a čistící šachta z PP DN 425 šachtová roura teleskopická světlé hloubky 375 mm</t>
  </si>
  <si>
    <t>1419454017</t>
  </si>
  <si>
    <t>62</t>
  </si>
  <si>
    <t>894812249</t>
  </si>
  <si>
    <t>Příplatek k rourám revizní a čistící šachty z PP DN 425 za uříznutí šachtové roury</t>
  </si>
  <si>
    <t>1005872377</t>
  </si>
  <si>
    <t>63</t>
  </si>
  <si>
    <t>894812262</t>
  </si>
  <si>
    <t>Revizní a čistící šachta z PP DN 425 poklop litinový plný do teleskopické trubky pro třídu zatížení D400</t>
  </si>
  <si>
    <t>-1904085954</t>
  </si>
  <si>
    <t>64</t>
  </si>
  <si>
    <t>895941111</t>
  </si>
  <si>
    <t>Zřízení vpusti kanalizační uliční z betonových dílců typ UV-50 normální</t>
  </si>
  <si>
    <t>-834451168</t>
  </si>
  <si>
    <t>"DETAIL ODVODNĚNÍ - ULIČNÍ VPUSTI</t>
  </si>
  <si>
    <t>65</t>
  </si>
  <si>
    <t>59223852</t>
  </si>
  <si>
    <t>dno pro uliční vpusť s kalovou prohlubní betonové 450x300x50mm</t>
  </si>
  <si>
    <t>1014973448</t>
  </si>
  <si>
    <t>66</t>
  </si>
  <si>
    <t>59223864</t>
  </si>
  <si>
    <t>prstenec pro uliční vpusť vyrovnávací betonový 390x60x130mm</t>
  </si>
  <si>
    <t>200316471</t>
  </si>
  <si>
    <t>67</t>
  </si>
  <si>
    <t>59223856</t>
  </si>
  <si>
    <t>skruž pro uliční vpusť horní betonová 450x195x50mm</t>
  </si>
  <si>
    <t>610123801</t>
  </si>
  <si>
    <t>68</t>
  </si>
  <si>
    <t>59223857</t>
  </si>
  <si>
    <t>skruž pro uliční vpusť horní betonová 450x295x50mm</t>
  </si>
  <si>
    <t>-1990610942</t>
  </si>
  <si>
    <t>69</t>
  </si>
  <si>
    <t>59223858</t>
  </si>
  <si>
    <t>skruž pro uliční vpusť horní betonová 450x570x50mm</t>
  </si>
  <si>
    <t>-707053095</t>
  </si>
  <si>
    <t>70</t>
  </si>
  <si>
    <t>59223854</t>
  </si>
  <si>
    <t>skruž pro uliční vpusť s výtokovým otvorem PVC betonová 450x350x50mm</t>
  </si>
  <si>
    <t>-453413847</t>
  </si>
  <si>
    <t>71</t>
  </si>
  <si>
    <t>59223854-1</t>
  </si>
  <si>
    <t>skruž pro uliční vpusť s výtokovým otvorem PVC betonová 450x570x50mm</t>
  </si>
  <si>
    <t>-515065183</t>
  </si>
  <si>
    <t>72</t>
  </si>
  <si>
    <t>899202211</t>
  </si>
  <si>
    <t>Demontáž mříží litinových včetně rámů hmotnosti přes 50 do 100 kg</t>
  </si>
  <si>
    <t>538382149</t>
  </si>
  <si>
    <t>73</t>
  </si>
  <si>
    <t>899204112</t>
  </si>
  <si>
    <t>Osazení mříží litinových včetně rámů a košů na bahno pro třídu zatížení D400, E600</t>
  </si>
  <si>
    <t>2054912775</t>
  </si>
  <si>
    <t>74</t>
  </si>
  <si>
    <t>28661789</t>
  </si>
  <si>
    <t>koš kalový ocelový pro silniční vpusť 425mm vč. madla</t>
  </si>
  <si>
    <t>457837709</t>
  </si>
  <si>
    <t>75</t>
  </si>
  <si>
    <t>28661-1</t>
  </si>
  <si>
    <t>mříž dešťové vpusti vč. rámu D400</t>
  </si>
  <si>
    <t>-1531605485</t>
  </si>
  <si>
    <t>76</t>
  </si>
  <si>
    <t>R89902</t>
  </si>
  <si>
    <t>Připojovací kolmé sedlo DN 500/150, D+M</t>
  </si>
  <si>
    <t>350647404</t>
  </si>
  <si>
    <t>"napojení potrubí do stáv. stoky vč. utěsnění" 1</t>
  </si>
  <si>
    <t>Ostatní konstrukce a práce, bourání</t>
  </si>
  <si>
    <t>77</t>
  </si>
  <si>
    <t>914111111</t>
  </si>
  <si>
    <t>Montáž svislé dopravní značky do velikosti 1 m2 objímkami na sloupek nebo konzolu</t>
  </si>
  <si>
    <t>-1265717634</t>
  </si>
  <si>
    <t>"montáž nové značky" 8</t>
  </si>
  <si>
    <t>78</t>
  </si>
  <si>
    <t>404456-1</t>
  </si>
  <si>
    <t>dopravní značka svislá FeZn</t>
  </si>
  <si>
    <t>-1759586919</t>
  </si>
  <si>
    <t>79</t>
  </si>
  <si>
    <t>914111112</t>
  </si>
  <si>
    <t>Montáž svislé dopravní značky do velikosti 1 m2 páskováním na sloup</t>
  </si>
  <si>
    <t>-442608196</t>
  </si>
  <si>
    <t>80</t>
  </si>
  <si>
    <t>40445230</t>
  </si>
  <si>
    <t>sloupek pro dopravní značku Zn D 70mm v 3,5m</t>
  </si>
  <si>
    <t>-2087273451</t>
  </si>
  <si>
    <t>81</t>
  </si>
  <si>
    <t>915131112</t>
  </si>
  <si>
    <t>Vodorovné dopravní značení přechody pro chodce, šipky, symboly retroreflexní bílá barva</t>
  </si>
  <si>
    <t>-1206822801</t>
  </si>
  <si>
    <t>"symbol V10f" 2,00*2</t>
  </si>
  <si>
    <t>82</t>
  </si>
  <si>
    <t>915621111</t>
  </si>
  <si>
    <t>Předznačení vodorovného plošného značení</t>
  </si>
  <si>
    <t>535938233</t>
  </si>
  <si>
    <t>83</t>
  </si>
  <si>
    <t>916131213</t>
  </si>
  <si>
    <t>Osazení silničního obrubníku betonového stojatého s boční opěrou do lože z betonu prostého</t>
  </si>
  <si>
    <t>128520382</t>
  </si>
  <si>
    <t>39,00+254,00+10,00+11,20+120,00</t>
  </si>
  <si>
    <t>84</t>
  </si>
  <si>
    <t>59217017</t>
  </si>
  <si>
    <t>obrubník betonový 1000x100x250mm</t>
  </si>
  <si>
    <t>-1842998701</t>
  </si>
  <si>
    <t>29,4117647058824*1,02 'Přepočtené koeficientem množství</t>
  </si>
  <si>
    <t>85</t>
  </si>
  <si>
    <t>59217031</t>
  </si>
  <si>
    <t>obrubník betonový silniční 1000x150x250mm</t>
  </si>
  <si>
    <t>1024688578</t>
  </si>
  <si>
    <t>257,843137254902*1,02 'Přepočtené koeficientem množství</t>
  </si>
  <si>
    <t>86</t>
  </si>
  <si>
    <t>59217030</t>
  </si>
  <si>
    <t>obrubník betonový silniční přechodový 1000x150x150-250mm</t>
  </si>
  <si>
    <t>631464688</t>
  </si>
  <si>
    <t>"pravý" 5,00</t>
  </si>
  <si>
    <t>"levý" 5,00</t>
  </si>
  <si>
    <t>87</t>
  </si>
  <si>
    <t>59217-2</t>
  </si>
  <si>
    <t>obrubník betonový obloukový vnější r=1,00, 150x250mm</t>
  </si>
  <si>
    <t>1793099529</t>
  </si>
  <si>
    <t>88</t>
  </si>
  <si>
    <t>59217032</t>
  </si>
  <si>
    <t>obrubník betonový silniční 1000x150x150mm</t>
  </si>
  <si>
    <t>-1296135138</t>
  </si>
  <si>
    <t>117,647058823529*1,02 'Přepočtené koeficientem množství</t>
  </si>
  <si>
    <t>89</t>
  </si>
  <si>
    <t>916231213</t>
  </si>
  <si>
    <t>Osazení chodníkového obrubníku betonového stojatého s boční opěrou do lože z betonu prostého</t>
  </si>
  <si>
    <t>-1194825620</t>
  </si>
  <si>
    <t>90</t>
  </si>
  <si>
    <t>59217016</t>
  </si>
  <si>
    <t>obrubník betonový chodníkový 1000x80x250mm</t>
  </si>
  <si>
    <t>-1392337556</t>
  </si>
  <si>
    <t>225,00</t>
  </si>
  <si>
    <t>91</t>
  </si>
  <si>
    <t>59217-1</t>
  </si>
  <si>
    <t>obrubník betonový chodníkový 80x250mm obloukový vnější R=1</t>
  </si>
  <si>
    <t>1013510065</t>
  </si>
  <si>
    <t>92</t>
  </si>
  <si>
    <t>916991121</t>
  </si>
  <si>
    <t>Lože pod obrubníky, krajníky nebo obruby z dlažebních kostek z betonu prostého</t>
  </si>
  <si>
    <t>-1027781273</t>
  </si>
  <si>
    <t>"obrubník chodníkový" 0,03*228,00</t>
  </si>
  <si>
    <t>"obrubník silniční" 0,04*434,20</t>
  </si>
  <si>
    <t>93</t>
  </si>
  <si>
    <t>919726122</t>
  </si>
  <si>
    <t>Geotextilie pro ochranu, separaci a filtraci netkaná měrná hmotnost do 300 g/m2</t>
  </si>
  <si>
    <t>-1717470618</t>
  </si>
  <si>
    <t>2113,79</t>
  </si>
  <si>
    <t>94</t>
  </si>
  <si>
    <t>919735111</t>
  </si>
  <si>
    <t>Řezání stávajícího živičného krytu hl do 50 mm</t>
  </si>
  <si>
    <t>756879424</t>
  </si>
  <si>
    <t>95</t>
  </si>
  <si>
    <t>919735123</t>
  </si>
  <si>
    <t>Řezání stávajícího betonového krytu hl do 150 mm</t>
  </si>
  <si>
    <t>-1169283054</t>
  </si>
  <si>
    <t>96</t>
  </si>
  <si>
    <t>936001002</t>
  </si>
  <si>
    <t>Montáž prvků městské a zahradní architektury hmotnosti do 1,5 t</t>
  </si>
  <si>
    <t>-1419077947</t>
  </si>
  <si>
    <t>"přemístění kovového sušáku na prádlo, nové osazení</t>
  </si>
  <si>
    <t>97</t>
  </si>
  <si>
    <t>938906143-1</t>
  </si>
  <si>
    <t xml:space="preserve">Pročištění  potrubí DN 130 a 160</t>
  </si>
  <si>
    <t>-1419915854</t>
  </si>
  <si>
    <t xml:space="preserve">"pročištění přípojek stáv. vpustí"   5,00</t>
  </si>
  <si>
    <t>98</t>
  </si>
  <si>
    <t>966001113-1</t>
  </si>
  <si>
    <t>Odstranění sušáku prádla vč. základu</t>
  </si>
  <si>
    <t>422736685</t>
  </si>
  <si>
    <t>99</t>
  </si>
  <si>
    <t>966001113-2</t>
  </si>
  <si>
    <t>Odstranění klepače vč. základu</t>
  </si>
  <si>
    <t>76333451</t>
  </si>
  <si>
    <t>100</t>
  </si>
  <si>
    <t>966001211-1</t>
  </si>
  <si>
    <t>Odstranění mobiliáře - boxů na popelnice</t>
  </si>
  <si>
    <t>186424638</t>
  </si>
  <si>
    <t>101</t>
  </si>
  <si>
    <t>966006132</t>
  </si>
  <si>
    <t>Odstranění značek dopravních nebo orientačních se sloupky s betonovými patkami</t>
  </si>
  <si>
    <t>-1120667720</t>
  </si>
  <si>
    <t>102</t>
  </si>
  <si>
    <t>966071711-1</t>
  </si>
  <si>
    <t>Bourání sloupků ocelových do 2,5 m zabetonovaných</t>
  </si>
  <si>
    <t>-466281515</t>
  </si>
  <si>
    <t>103</t>
  </si>
  <si>
    <t>977151121</t>
  </si>
  <si>
    <t>Jádrové vrty diamantovými korunkami do D 120 mm do stavebních materiálů</t>
  </si>
  <si>
    <t>924735919</t>
  </si>
  <si>
    <t>0,10*3</t>
  </si>
  <si>
    <t>104</t>
  </si>
  <si>
    <t>977151124</t>
  </si>
  <si>
    <t>Jádrové vrty diamantovými korunkami do D 180 mm do stavebních materiálů</t>
  </si>
  <si>
    <t>-1966287331</t>
  </si>
  <si>
    <t>0,10*1</t>
  </si>
  <si>
    <t>105</t>
  </si>
  <si>
    <t>R99100190</t>
  </si>
  <si>
    <t>Statické zkoušky hutnění</t>
  </si>
  <si>
    <t>345744812</t>
  </si>
  <si>
    <t>997</t>
  </si>
  <si>
    <t>Přesun sutě</t>
  </si>
  <si>
    <t>106</t>
  </si>
  <si>
    <t>997221551</t>
  </si>
  <si>
    <t>Vodorovná doprava suti ze sypkých materiálů do 1 km</t>
  </si>
  <si>
    <t>717577340</t>
  </si>
  <si>
    <t>107</t>
  </si>
  <si>
    <t>997221559</t>
  </si>
  <si>
    <t>Příplatek ZKD 1 km u vodorovné dopravy suti ze sypkých materiálů</t>
  </si>
  <si>
    <t>811278442</t>
  </si>
  <si>
    <t>437,312*14 'Přepočtené koeficientem množství</t>
  </si>
  <si>
    <t>108</t>
  </si>
  <si>
    <t>997221611</t>
  </si>
  <si>
    <t>Nakládání suti na dopravní prostředky pro vodorovnou dopravu</t>
  </si>
  <si>
    <t>1546454604</t>
  </si>
  <si>
    <t>109</t>
  </si>
  <si>
    <t>997221615</t>
  </si>
  <si>
    <t>Poplatek za uložení na skládce (skládkovné) stavebního odpadu betonového kód odpadu 17 01 01</t>
  </si>
  <si>
    <t>1147900517</t>
  </si>
  <si>
    <t>110</t>
  </si>
  <si>
    <t>997221625</t>
  </si>
  <si>
    <t>Poplatek za uložení na skládce (skládkovné) stavebního odpadu železobetonového kód odpadu 17 01 01</t>
  </si>
  <si>
    <t>-977763308</t>
  </si>
  <si>
    <t>111</t>
  </si>
  <si>
    <t>997221645</t>
  </si>
  <si>
    <t>Poplatek za uložení na skládce (skládkovné) odpadu asfaltového bez dehtu kód odpadu 17 03 02</t>
  </si>
  <si>
    <t>1508127308</t>
  </si>
  <si>
    <t>112</t>
  </si>
  <si>
    <t>997221655</t>
  </si>
  <si>
    <t>-476049391</t>
  </si>
  <si>
    <t>113</t>
  </si>
  <si>
    <t>997013631</t>
  </si>
  <si>
    <t>Poplatek za uložení na skládce (skládkovné) stavebního odpadu směsného kód odpadu 17 09 04</t>
  </si>
  <si>
    <t>1275956391</t>
  </si>
  <si>
    <t>998</t>
  </si>
  <si>
    <t>Přesun hmot</t>
  </si>
  <si>
    <t>114</t>
  </si>
  <si>
    <t>998223011</t>
  </si>
  <si>
    <t>Přesun hmot pro pozemní komunikace s krytem dlážděným</t>
  </si>
  <si>
    <t>-624954218</t>
  </si>
  <si>
    <t>Práce a dodávky M</t>
  </si>
  <si>
    <t>22-M</t>
  </si>
  <si>
    <t>Montáže technologických zařízení pro dopravní stavby</t>
  </si>
  <si>
    <t>115</t>
  </si>
  <si>
    <t>R22018201</t>
  </si>
  <si>
    <t>Dodatečné osazení ochranné trubky do výkopu včetně fixace, obetonování, D+M</t>
  </si>
  <si>
    <t>-1143288890</t>
  </si>
  <si>
    <t xml:space="preserve">"uložení obnažených kabelů CETIN do chrániček" </t>
  </si>
  <si>
    <t>10,00+6,00+21,00</t>
  </si>
  <si>
    <t>116</t>
  </si>
  <si>
    <t>113548-1</t>
  </si>
  <si>
    <t xml:space="preserve">chránička půlená červená  D110</t>
  </si>
  <si>
    <t>128</t>
  </si>
  <si>
    <t>1710953561</t>
  </si>
  <si>
    <t>117</t>
  </si>
  <si>
    <t>113548-3</t>
  </si>
  <si>
    <t>chránička PE 110</t>
  </si>
  <si>
    <t>-1231881452</t>
  </si>
  <si>
    <t>118</t>
  </si>
  <si>
    <t>113548-2</t>
  </si>
  <si>
    <t>chránička PE 75</t>
  </si>
  <si>
    <t>292461885</t>
  </si>
  <si>
    <t>119</t>
  </si>
  <si>
    <t>R22018209</t>
  </si>
  <si>
    <t>Utěsnění konců kabelových chrániček, D+M</t>
  </si>
  <si>
    <t>1902673221</t>
  </si>
  <si>
    <t>120</t>
  </si>
  <si>
    <t>R22402</t>
  </si>
  <si>
    <t>Stranový posun kabelu Cetin, zásyp D+M</t>
  </si>
  <si>
    <t>1188451092</t>
  </si>
  <si>
    <t>46-M</t>
  </si>
  <si>
    <t>Zemní práce při extr.mont.pracích</t>
  </si>
  <si>
    <t>121</t>
  </si>
  <si>
    <t>460421182</t>
  </si>
  <si>
    <t>Lože kabelů z písku nebo štěrkopísku tl 10 cm nad kabel, kryté plastovou folií, š lože do 50 cm</t>
  </si>
  <si>
    <t>-1026120402</t>
  </si>
  <si>
    <t>"obnažené kabely CETIN" 10,00</t>
  </si>
  <si>
    <t>122</t>
  </si>
  <si>
    <t>460490014</t>
  </si>
  <si>
    <t>Krytí kabelů výstražnou fólií šířky 40 cm</t>
  </si>
  <si>
    <t>526102198</t>
  </si>
  <si>
    <t>SO 01b. - Komunikace a parkovací stání, chodníky - část B - NEUZNATELNÉ NÁKLADY</t>
  </si>
  <si>
    <t>R004</t>
  </si>
  <si>
    <t xml:space="preserve">Dočasné dopravní značení </t>
  </si>
  <si>
    <t>kpl</t>
  </si>
  <si>
    <t>512</t>
  </si>
  <si>
    <t>-1537327994</t>
  </si>
  <si>
    <t>"POPIS:</t>
  </si>
  <si>
    <t>"Zřízení a instalace dočasné dopravní značení vč. případné aktualizace projektu dočasného dopravního značení, projednání a schválení s komisí.</t>
  </si>
  <si>
    <t>"Součástí prací je zajištění provozu zařízení pro dočasné dopravní značení,</t>
  </si>
  <si>
    <t>" osazení dopravních značek a jejich udržování v řádném stavu (údržba značení po dobu stavby), demontáž+uvedení dopravního značení do původního stavu</t>
  </si>
  <si>
    <t>"Dokumentace dočasného dopravního značení bude vypracována 5x v tištěné verzi a 2x v digitální verzi na CD</t>
  </si>
  <si>
    <t xml:space="preserve">"Zhotovitel zajistí aktualizaci dopravního značení vč. projednání s příslušnými úřady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</si>
</sst>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4.4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51210b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Regenerece sídliště Školská čtvrť ve Frenštátě pod Radhoštěm - 2. etapa - část B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Frenštát pod Radhoštěm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20. 8. 2021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6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Frenštát pod Radhoštěm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6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6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01b - Komunikace a par...'!J30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01b - Komunikace a par...'!P128</f>
        <v>0</v>
      </c>
      <c r="AV95" s="128">
        <f>'SO 01b - Komunikace a par...'!J33</f>
        <v>0</v>
      </c>
      <c r="AW95" s="128">
        <f>'SO 01b - Komunikace a par...'!J34</f>
        <v>0</v>
      </c>
      <c r="AX95" s="128">
        <f>'SO 01b - Komunikace a par...'!J35</f>
        <v>0</v>
      </c>
      <c r="AY95" s="128">
        <f>'SO 01b - Komunikace a par...'!J36</f>
        <v>0</v>
      </c>
      <c r="AZ95" s="128">
        <f>'SO 01b - Komunikace a par...'!F33</f>
        <v>0</v>
      </c>
      <c r="BA95" s="128">
        <f>'SO 01b - Komunikace a par...'!F34</f>
        <v>0</v>
      </c>
      <c r="BB95" s="128">
        <f>'SO 01b - Komunikace a par...'!F35</f>
        <v>0</v>
      </c>
      <c r="BC95" s="128">
        <f>'SO 01b - Komunikace a par...'!F36</f>
        <v>0</v>
      </c>
      <c r="BD95" s="130">
        <f>'SO 01b - Komunikace a par...'!F37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6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01b. - Komunikace a pa...'!J30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'SO 01b. - Komunikace a pa...'!P117</f>
        <v>0</v>
      </c>
      <c r="AV96" s="133">
        <f>'SO 01b. - Komunikace a pa...'!J33</f>
        <v>0</v>
      </c>
      <c r="AW96" s="133">
        <f>'SO 01b. - Komunikace a pa...'!J34</f>
        <v>0</v>
      </c>
      <c r="AX96" s="133">
        <f>'SO 01b. - Komunikace a pa...'!J35</f>
        <v>0</v>
      </c>
      <c r="AY96" s="133">
        <f>'SO 01b. - Komunikace a pa...'!J36</f>
        <v>0</v>
      </c>
      <c r="AZ96" s="133">
        <f>'SO 01b. - Komunikace a pa...'!F33</f>
        <v>0</v>
      </c>
      <c r="BA96" s="133">
        <f>'SO 01b. - Komunikace a pa...'!F34</f>
        <v>0</v>
      </c>
      <c r="BB96" s="133">
        <f>'SO 01b. - Komunikace a pa...'!F35</f>
        <v>0</v>
      </c>
      <c r="BC96" s="133">
        <f>'SO 01b. - Komunikace a pa...'!F36</f>
        <v>0</v>
      </c>
      <c r="BD96" s="135">
        <f>'SO 01b. - Komunikace a pa...'!F37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KUIGEp3nTBPSV4uKIq5wwb3PEUrjGZ3R/272MQSwjS7m/rixtcu72pkUEJ4IW3MU952KOZuteFdCY5JkKdEfFA==" hashValue="6qB7Q1mo7uDUv4vTeFpzjn5vhffTeobPRjduHWbFtEiIrrAqv6vOKfRBoyBTwaPXKr4CM4K37/jDbPCtugiEj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b - Komunikace a par...'!C2" display="/"/>
    <hyperlink ref="A96" location="'SO 01b. - Komunikace a p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7" customHeight="1">
      <c r="B7" s="20"/>
      <c r="E7" s="141" t="str">
        <f>'Rekapitulace stavby'!K6</f>
        <v>Regenerece sídliště Školská čtvrť ve Frenštátě pod Radhoštěm - 2. etapa - část B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1.2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20. 8. 2021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45"/>
      <c r="B27" s="146"/>
      <c r="C27" s="145"/>
      <c r="D27" s="145"/>
      <c r="E27" s="147" t="s">
        <v>35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ROUND((SUM(BE128:BE387)),  2)</f>
        <v>0</v>
      </c>
      <c r="G33" s="38"/>
      <c r="H33" s="38"/>
      <c r="I33" s="155">
        <v>0.20999999999999999</v>
      </c>
      <c r="J33" s="154">
        <f>ROUND(((SUM(BE128:BE387))*I33),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ROUND((SUM(BF128:BF387)),  2)</f>
        <v>0</v>
      </c>
      <c r="G34" s="38"/>
      <c r="H34" s="38"/>
      <c r="I34" s="155">
        <v>0.14999999999999999</v>
      </c>
      <c r="J34" s="154">
        <f>ROUND(((SUM(BF128:BF387))*I34),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ROUND((SUM(BG128:BG387)),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ROUND((SUM(BH128:BH387)),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ROUND((SUM(BI128:BI387)),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7" customHeight="1">
      <c r="A85" s="38"/>
      <c r="B85" s="39"/>
      <c r="C85" s="40"/>
      <c r="D85" s="40"/>
      <c r="E85" s="174" t="str">
        <f>E7</f>
        <v>Regenerece sídliště Školská čtvrť ve Frenštátě pod Radhoštěm - 2. etapa - část B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1.2" customHeight="1">
      <c r="A87" s="38"/>
      <c r="B87" s="39"/>
      <c r="C87" s="40"/>
      <c r="D87" s="40"/>
      <c r="E87" s="76" t="str">
        <f>E9</f>
        <v>SO 01b - Komunikace a parkovací stání, chodníky - část B - UZNATELNÉ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Frenštát pod Radhoštěm</v>
      </c>
      <c r="G89" s="40"/>
      <c r="H89" s="40"/>
      <c r="I89" s="32" t="s">
        <v>22</v>
      </c>
      <c r="J89" s="79" t="str">
        <f>IF(J12="","",J12)</f>
        <v>20. 8. 2021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6" customHeight="1">
      <c r="A91" s="38"/>
      <c r="B91" s="39"/>
      <c r="C91" s="32" t="s">
        <v>24</v>
      </c>
      <c r="D91" s="40"/>
      <c r="E91" s="40"/>
      <c r="F91" s="27" t="str">
        <f>E15</f>
        <v>Město Frenštát pod Radhoštěm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6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J204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J218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J226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J269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104</v>
      </c>
      <c r="E103" s="188"/>
      <c r="F103" s="188"/>
      <c r="G103" s="188"/>
      <c r="H103" s="188"/>
      <c r="I103" s="188"/>
      <c r="J103" s="189">
        <f>J306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105</v>
      </c>
      <c r="E104" s="188"/>
      <c r="F104" s="188"/>
      <c r="G104" s="188"/>
      <c r="H104" s="188"/>
      <c r="I104" s="188"/>
      <c r="J104" s="189">
        <f>J362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106</v>
      </c>
      <c r="E105" s="188"/>
      <c r="F105" s="188"/>
      <c r="G105" s="188"/>
      <c r="H105" s="188"/>
      <c r="I105" s="188"/>
      <c r="J105" s="189">
        <f>J372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107</v>
      </c>
      <c r="E106" s="182"/>
      <c r="F106" s="182"/>
      <c r="G106" s="182"/>
      <c r="H106" s="182"/>
      <c r="I106" s="182"/>
      <c r="J106" s="183">
        <f>J374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108</v>
      </c>
      <c r="E107" s="188"/>
      <c r="F107" s="188"/>
      <c r="G107" s="188"/>
      <c r="H107" s="188"/>
      <c r="I107" s="188"/>
      <c r="J107" s="189">
        <f>J375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109</v>
      </c>
      <c r="E108" s="188"/>
      <c r="F108" s="188"/>
      <c r="G108" s="188"/>
      <c r="H108" s="188"/>
      <c r="I108" s="188"/>
      <c r="J108" s="189">
        <f>J384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7" customHeight="1">
      <c r="A118" s="38"/>
      <c r="B118" s="39"/>
      <c r="C118" s="40"/>
      <c r="D118" s="40"/>
      <c r="E118" s="174" t="str">
        <f>E7</f>
        <v>Regenerece sídliště Školská čtvrť ve Frenštátě pod Radhoštěm - 2. etapa - část B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91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31.2" customHeight="1">
      <c r="A120" s="38"/>
      <c r="B120" s="39"/>
      <c r="C120" s="40"/>
      <c r="D120" s="40"/>
      <c r="E120" s="76" t="str">
        <f>E9</f>
        <v>SO 01b - Komunikace a parkovací stání, chodníky - část B - UZNATELNÉ NÁKLADY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Frenštát pod Radhoštěm</v>
      </c>
      <c r="G122" s="40"/>
      <c r="H122" s="40"/>
      <c r="I122" s="32" t="s">
        <v>22</v>
      </c>
      <c r="J122" s="79" t="str">
        <f>IF(J12="","",J12)</f>
        <v>20. 8. 2021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6" customHeight="1">
      <c r="A124" s="38"/>
      <c r="B124" s="39"/>
      <c r="C124" s="32" t="s">
        <v>24</v>
      </c>
      <c r="D124" s="40"/>
      <c r="E124" s="40"/>
      <c r="F124" s="27" t="str">
        <f>E15</f>
        <v>Město Frenštát pod Radhoštěm</v>
      </c>
      <c r="G124" s="40"/>
      <c r="H124" s="40"/>
      <c r="I124" s="32" t="s">
        <v>30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6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33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111</v>
      </c>
      <c r="D127" s="194" t="s">
        <v>61</v>
      </c>
      <c r="E127" s="194" t="s">
        <v>57</v>
      </c>
      <c r="F127" s="194" t="s">
        <v>58</v>
      </c>
      <c r="G127" s="194" t="s">
        <v>112</v>
      </c>
      <c r="H127" s="194" t="s">
        <v>113</v>
      </c>
      <c r="I127" s="194" t="s">
        <v>114</v>
      </c>
      <c r="J127" s="195" t="s">
        <v>95</v>
      </c>
      <c r="K127" s="196" t="s">
        <v>115</v>
      </c>
      <c r="L127" s="197"/>
      <c r="M127" s="100" t="s">
        <v>1</v>
      </c>
      <c r="N127" s="101" t="s">
        <v>40</v>
      </c>
      <c r="O127" s="101" t="s">
        <v>116</v>
      </c>
      <c r="P127" s="101" t="s">
        <v>117</v>
      </c>
      <c r="Q127" s="101" t="s">
        <v>118</v>
      </c>
      <c r="R127" s="101" t="s">
        <v>119</v>
      </c>
      <c r="S127" s="101" t="s">
        <v>120</v>
      </c>
      <c r="T127" s="102" t="s">
        <v>121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122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P129+P374</f>
        <v>0</v>
      </c>
      <c r="Q128" s="104"/>
      <c r="R128" s="200">
        <f>R129+R374</f>
        <v>734.62050201999989</v>
      </c>
      <c r="S128" s="104"/>
      <c r="T128" s="201">
        <f>T129+T374</f>
        <v>437.31199999999995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97</v>
      </c>
      <c r="BK128" s="202">
        <f>BK129+BK374</f>
        <v>0</v>
      </c>
    </row>
    <row r="129" s="12" customFormat="1" ht="25.92" customHeight="1">
      <c r="A129" s="12"/>
      <c r="B129" s="203"/>
      <c r="C129" s="204"/>
      <c r="D129" s="205" t="s">
        <v>75</v>
      </c>
      <c r="E129" s="206" t="s">
        <v>123</v>
      </c>
      <c r="F129" s="206" t="s">
        <v>124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P130+P204+P218+P226+P269+P306+P362+P372</f>
        <v>0</v>
      </c>
      <c r="Q129" s="211"/>
      <c r="R129" s="212">
        <f>R130+R204+R218+R226+R269+R306+R362+R372</f>
        <v>732.98094201999993</v>
      </c>
      <c r="S129" s="211"/>
      <c r="T129" s="213">
        <f>T130+T204+T218+T226+T269+T306+T362+T372</f>
        <v>437.31199999999995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76</v>
      </c>
      <c r="AY129" s="214" t="s">
        <v>125</v>
      </c>
      <c r="BK129" s="216">
        <f>BK130+BK204+BK218+BK226+BK269+BK306+BK362+BK372</f>
        <v>0</v>
      </c>
    </row>
    <row r="130" s="12" customFormat="1" ht="22.8" customHeight="1">
      <c r="A130" s="12"/>
      <c r="B130" s="203"/>
      <c r="C130" s="204"/>
      <c r="D130" s="205" t="s">
        <v>75</v>
      </c>
      <c r="E130" s="217" t="s">
        <v>84</v>
      </c>
      <c r="F130" s="217" t="s">
        <v>126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SUM(P131:P203)</f>
        <v>0</v>
      </c>
      <c r="Q130" s="211"/>
      <c r="R130" s="212">
        <f>SUM(R131:R203)</f>
        <v>89.145259999999993</v>
      </c>
      <c r="S130" s="211"/>
      <c r="T130" s="213">
        <f>SUM(T131:T203)</f>
        <v>424.32899999999995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84</v>
      </c>
      <c r="AY130" s="214" t="s">
        <v>125</v>
      </c>
      <c r="BK130" s="216">
        <f>SUM(BK131:BK203)</f>
        <v>0</v>
      </c>
    </row>
    <row r="131" s="2" customFormat="1" ht="22.2" customHeight="1">
      <c r="A131" s="38"/>
      <c r="B131" s="39"/>
      <c r="C131" s="219" t="s">
        <v>84</v>
      </c>
      <c r="D131" s="219" t="s">
        <v>127</v>
      </c>
      <c r="E131" s="220" t="s">
        <v>128</v>
      </c>
      <c r="F131" s="221" t="s">
        <v>129</v>
      </c>
      <c r="G131" s="222" t="s">
        <v>130</v>
      </c>
      <c r="H131" s="223">
        <v>112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0.255</v>
      </c>
      <c r="T131" s="230">
        <f>S131*H131</f>
        <v>28.560000000000002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131</v>
      </c>
      <c r="AT131" s="231" t="s">
        <v>127</v>
      </c>
      <c r="AU131" s="231" t="s">
        <v>86</v>
      </c>
      <c r="AY131" s="17" t="s">
        <v>125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131</v>
      </c>
      <c r="BM131" s="231" t="s">
        <v>132</v>
      </c>
    </row>
    <row r="132" s="2" customFormat="1" ht="22.2" customHeight="1">
      <c r="A132" s="38"/>
      <c r="B132" s="39"/>
      <c r="C132" s="219" t="s">
        <v>86</v>
      </c>
      <c r="D132" s="219" t="s">
        <v>127</v>
      </c>
      <c r="E132" s="220" t="s">
        <v>133</v>
      </c>
      <c r="F132" s="221" t="s">
        <v>134</v>
      </c>
      <c r="G132" s="222" t="s">
        <v>130</v>
      </c>
      <c r="H132" s="223">
        <v>27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0.42499999999999999</v>
      </c>
      <c r="T132" s="230">
        <f>S132*H132</f>
        <v>11.475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131</v>
      </c>
      <c r="AT132" s="231" t="s">
        <v>127</v>
      </c>
      <c r="AU132" s="231" t="s">
        <v>86</v>
      </c>
      <c r="AY132" s="17" t="s">
        <v>125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131</v>
      </c>
      <c r="BM132" s="231" t="s">
        <v>135</v>
      </c>
    </row>
    <row r="133" s="13" customFormat="1">
      <c r="A133" s="13"/>
      <c r="B133" s="233"/>
      <c r="C133" s="234"/>
      <c r="D133" s="235" t="s">
        <v>136</v>
      </c>
      <c r="E133" s="236" t="s">
        <v>1</v>
      </c>
      <c r="F133" s="237" t="s">
        <v>137</v>
      </c>
      <c r="G133" s="234"/>
      <c r="H133" s="238">
        <v>27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136</v>
      </c>
      <c r="AU133" s="244" t="s">
        <v>86</v>
      </c>
      <c r="AV133" s="13" t="s">
        <v>86</v>
      </c>
      <c r="AW133" s="13" t="s">
        <v>32</v>
      </c>
      <c r="AX133" s="13" t="s">
        <v>84</v>
      </c>
      <c r="AY133" s="244" t="s">
        <v>125</v>
      </c>
    </row>
    <row r="134" s="2" customFormat="1" ht="22.2" customHeight="1">
      <c r="A134" s="38"/>
      <c r="B134" s="39"/>
      <c r="C134" s="219" t="s">
        <v>138</v>
      </c>
      <c r="D134" s="219" t="s">
        <v>127</v>
      </c>
      <c r="E134" s="220" t="s">
        <v>139</v>
      </c>
      <c r="F134" s="221" t="s">
        <v>140</v>
      </c>
      <c r="G134" s="222" t="s">
        <v>130</v>
      </c>
      <c r="H134" s="223">
        <v>178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0.32500000000000001</v>
      </c>
      <c r="T134" s="230">
        <f>S134*H134</f>
        <v>57.850000000000001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131</v>
      </c>
      <c r="AT134" s="231" t="s">
        <v>127</v>
      </c>
      <c r="AU134" s="231" t="s">
        <v>86</v>
      </c>
      <c r="AY134" s="17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131</v>
      </c>
      <c r="BM134" s="231" t="s">
        <v>141</v>
      </c>
    </row>
    <row r="135" s="2" customFormat="1" ht="22.2" customHeight="1">
      <c r="A135" s="38"/>
      <c r="B135" s="39"/>
      <c r="C135" s="219" t="s">
        <v>131</v>
      </c>
      <c r="D135" s="219" t="s">
        <v>127</v>
      </c>
      <c r="E135" s="220" t="s">
        <v>142</v>
      </c>
      <c r="F135" s="221" t="s">
        <v>143</v>
      </c>
      <c r="G135" s="222" t="s">
        <v>130</v>
      </c>
      <c r="H135" s="223">
        <v>178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0.098000000000000004</v>
      </c>
      <c r="T135" s="230">
        <f>S135*H135</f>
        <v>17.443999999999999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131</v>
      </c>
      <c r="AT135" s="231" t="s">
        <v>127</v>
      </c>
      <c r="AU135" s="231" t="s">
        <v>86</v>
      </c>
      <c r="AY135" s="17" t="s">
        <v>125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131</v>
      </c>
      <c r="BM135" s="231" t="s">
        <v>144</v>
      </c>
    </row>
    <row r="136" s="2" customFormat="1" ht="22.2" customHeight="1">
      <c r="A136" s="38"/>
      <c r="B136" s="39"/>
      <c r="C136" s="219" t="s">
        <v>145</v>
      </c>
      <c r="D136" s="219" t="s">
        <v>127</v>
      </c>
      <c r="E136" s="220" t="s">
        <v>146</v>
      </c>
      <c r="F136" s="221" t="s">
        <v>147</v>
      </c>
      <c r="G136" s="222" t="s">
        <v>130</v>
      </c>
      <c r="H136" s="223">
        <v>833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0.00012</v>
      </c>
      <c r="R136" s="229">
        <f>Q136*H136</f>
        <v>0.099960000000000007</v>
      </c>
      <c r="S136" s="229">
        <v>0.23000000000000001</v>
      </c>
      <c r="T136" s="230">
        <f>S136*H136</f>
        <v>191.59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131</v>
      </c>
      <c r="AT136" s="231" t="s">
        <v>127</v>
      </c>
      <c r="AU136" s="231" t="s">
        <v>86</v>
      </c>
      <c r="AY136" s="17" t="s">
        <v>125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131</v>
      </c>
      <c r="BM136" s="231" t="s">
        <v>148</v>
      </c>
    </row>
    <row r="137" s="2" customFormat="1" ht="14.4" customHeight="1">
      <c r="A137" s="38"/>
      <c r="B137" s="39"/>
      <c r="C137" s="219" t="s">
        <v>149</v>
      </c>
      <c r="D137" s="219" t="s">
        <v>127</v>
      </c>
      <c r="E137" s="220" t="s">
        <v>150</v>
      </c>
      <c r="F137" s="221" t="s">
        <v>151</v>
      </c>
      <c r="G137" s="222" t="s">
        <v>152</v>
      </c>
      <c r="H137" s="223">
        <v>252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0.23000000000000001</v>
      </c>
      <c r="T137" s="230">
        <f>S137*H137</f>
        <v>57.960000000000001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131</v>
      </c>
      <c r="AT137" s="231" t="s">
        <v>127</v>
      </c>
      <c r="AU137" s="231" t="s">
        <v>86</v>
      </c>
      <c r="AY137" s="17" t="s">
        <v>125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131</v>
      </c>
      <c r="BM137" s="231" t="s">
        <v>153</v>
      </c>
    </row>
    <row r="138" s="2" customFormat="1" ht="14.4" customHeight="1">
      <c r="A138" s="38"/>
      <c r="B138" s="39"/>
      <c r="C138" s="219" t="s">
        <v>154</v>
      </c>
      <c r="D138" s="219" t="s">
        <v>127</v>
      </c>
      <c r="E138" s="220" t="s">
        <v>155</v>
      </c>
      <c r="F138" s="221" t="s">
        <v>156</v>
      </c>
      <c r="G138" s="222" t="s">
        <v>152</v>
      </c>
      <c r="H138" s="223">
        <v>205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0.28999999999999998</v>
      </c>
      <c r="T138" s="230">
        <f>S138*H138</f>
        <v>59.449999999999996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131</v>
      </c>
      <c r="AT138" s="231" t="s">
        <v>127</v>
      </c>
      <c r="AU138" s="231" t="s">
        <v>86</v>
      </c>
      <c r="AY138" s="17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131</v>
      </c>
      <c r="BM138" s="231" t="s">
        <v>157</v>
      </c>
    </row>
    <row r="139" s="2" customFormat="1" ht="22.2" customHeight="1">
      <c r="A139" s="38"/>
      <c r="B139" s="39"/>
      <c r="C139" s="219" t="s">
        <v>158</v>
      </c>
      <c r="D139" s="219" t="s">
        <v>127</v>
      </c>
      <c r="E139" s="220" t="s">
        <v>159</v>
      </c>
      <c r="F139" s="221" t="s">
        <v>160</v>
      </c>
      <c r="G139" s="222" t="s">
        <v>152</v>
      </c>
      <c r="H139" s="223">
        <v>10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0.06053</v>
      </c>
      <c r="R139" s="229">
        <f>Q139*H139</f>
        <v>0.60529999999999995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131</v>
      </c>
      <c r="AT139" s="231" t="s">
        <v>127</v>
      </c>
      <c r="AU139" s="231" t="s">
        <v>86</v>
      </c>
      <c r="AY139" s="17" t="s">
        <v>125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131</v>
      </c>
      <c r="BM139" s="231" t="s">
        <v>161</v>
      </c>
    </row>
    <row r="140" s="2" customFormat="1" ht="22.2" customHeight="1">
      <c r="A140" s="38"/>
      <c r="B140" s="39"/>
      <c r="C140" s="219" t="s">
        <v>162</v>
      </c>
      <c r="D140" s="219" t="s">
        <v>127</v>
      </c>
      <c r="E140" s="220" t="s">
        <v>163</v>
      </c>
      <c r="F140" s="221" t="s">
        <v>164</v>
      </c>
      <c r="G140" s="222" t="s">
        <v>130</v>
      </c>
      <c r="H140" s="223">
        <v>611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131</v>
      </c>
      <c r="AT140" s="231" t="s">
        <v>127</v>
      </c>
      <c r="AU140" s="231" t="s">
        <v>86</v>
      </c>
      <c r="AY140" s="17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131</v>
      </c>
      <c r="BM140" s="231" t="s">
        <v>165</v>
      </c>
    </row>
    <row r="141" s="14" customFormat="1">
      <c r="A141" s="14"/>
      <c r="B141" s="245"/>
      <c r="C141" s="246"/>
      <c r="D141" s="235" t="s">
        <v>136</v>
      </c>
      <c r="E141" s="247" t="s">
        <v>1</v>
      </c>
      <c r="F141" s="248" t="s">
        <v>166</v>
      </c>
      <c r="G141" s="246"/>
      <c r="H141" s="247" t="s">
        <v>1</v>
      </c>
      <c r="I141" s="249"/>
      <c r="J141" s="246"/>
      <c r="K141" s="246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136</v>
      </c>
      <c r="AU141" s="254" t="s">
        <v>86</v>
      </c>
      <c r="AV141" s="14" t="s">
        <v>84</v>
      </c>
      <c r="AW141" s="14" t="s">
        <v>32</v>
      </c>
      <c r="AX141" s="14" t="s">
        <v>76</v>
      </c>
      <c r="AY141" s="254" t="s">
        <v>125</v>
      </c>
    </row>
    <row r="142" s="14" customFormat="1">
      <c r="A142" s="14"/>
      <c r="B142" s="245"/>
      <c r="C142" s="246"/>
      <c r="D142" s="235" t="s">
        <v>136</v>
      </c>
      <c r="E142" s="247" t="s">
        <v>1</v>
      </c>
      <c r="F142" s="248" t="s">
        <v>167</v>
      </c>
      <c r="G142" s="246"/>
      <c r="H142" s="247" t="s">
        <v>1</v>
      </c>
      <c r="I142" s="249"/>
      <c r="J142" s="246"/>
      <c r="K142" s="246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136</v>
      </c>
      <c r="AU142" s="254" t="s">
        <v>86</v>
      </c>
      <c r="AV142" s="14" t="s">
        <v>84</v>
      </c>
      <c r="AW142" s="14" t="s">
        <v>32</v>
      </c>
      <c r="AX142" s="14" t="s">
        <v>76</v>
      </c>
      <c r="AY142" s="254" t="s">
        <v>125</v>
      </c>
    </row>
    <row r="143" s="13" customFormat="1">
      <c r="A143" s="13"/>
      <c r="B143" s="233"/>
      <c r="C143" s="234"/>
      <c r="D143" s="235" t="s">
        <v>136</v>
      </c>
      <c r="E143" s="236" t="s">
        <v>1</v>
      </c>
      <c r="F143" s="237" t="s">
        <v>168</v>
      </c>
      <c r="G143" s="234"/>
      <c r="H143" s="238">
        <v>611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136</v>
      </c>
      <c r="AU143" s="244" t="s">
        <v>86</v>
      </c>
      <c r="AV143" s="13" t="s">
        <v>86</v>
      </c>
      <c r="AW143" s="13" t="s">
        <v>32</v>
      </c>
      <c r="AX143" s="13" t="s">
        <v>84</v>
      </c>
      <c r="AY143" s="244" t="s">
        <v>125</v>
      </c>
    </row>
    <row r="144" s="2" customFormat="1" ht="22.2" customHeight="1">
      <c r="A144" s="38"/>
      <c r="B144" s="39"/>
      <c r="C144" s="219" t="s">
        <v>169</v>
      </c>
      <c r="D144" s="219" t="s">
        <v>127</v>
      </c>
      <c r="E144" s="220" t="s">
        <v>170</v>
      </c>
      <c r="F144" s="221" t="s">
        <v>171</v>
      </c>
      <c r="G144" s="222" t="s">
        <v>172</v>
      </c>
      <c r="H144" s="223">
        <v>32.838000000000001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131</v>
      </c>
      <c r="AT144" s="231" t="s">
        <v>127</v>
      </c>
      <c r="AU144" s="231" t="s">
        <v>86</v>
      </c>
      <c r="AY144" s="17" t="s">
        <v>125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131</v>
      </c>
      <c r="BM144" s="231" t="s">
        <v>173</v>
      </c>
    </row>
    <row r="145" s="14" customFormat="1">
      <c r="A145" s="14"/>
      <c r="B145" s="245"/>
      <c r="C145" s="246"/>
      <c r="D145" s="235" t="s">
        <v>136</v>
      </c>
      <c r="E145" s="247" t="s">
        <v>1</v>
      </c>
      <c r="F145" s="248" t="s">
        <v>174</v>
      </c>
      <c r="G145" s="246"/>
      <c r="H145" s="247" t="s">
        <v>1</v>
      </c>
      <c r="I145" s="249"/>
      <c r="J145" s="246"/>
      <c r="K145" s="246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136</v>
      </c>
      <c r="AU145" s="254" t="s">
        <v>86</v>
      </c>
      <c r="AV145" s="14" t="s">
        <v>84</v>
      </c>
      <c r="AW145" s="14" t="s">
        <v>32</v>
      </c>
      <c r="AX145" s="14" t="s">
        <v>76</v>
      </c>
      <c r="AY145" s="254" t="s">
        <v>125</v>
      </c>
    </row>
    <row r="146" s="13" customFormat="1">
      <c r="A146" s="13"/>
      <c r="B146" s="233"/>
      <c r="C146" s="234"/>
      <c r="D146" s="235" t="s">
        <v>136</v>
      </c>
      <c r="E146" s="236" t="s">
        <v>1</v>
      </c>
      <c r="F146" s="237" t="s">
        <v>175</v>
      </c>
      <c r="G146" s="234"/>
      <c r="H146" s="238">
        <v>32.838000000000001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136</v>
      </c>
      <c r="AU146" s="244" t="s">
        <v>86</v>
      </c>
      <c r="AV146" s="13" t="s">
        <v>86</v>
      </c>
      <c r="AW146" s="13" t="s">
        <v>32</v>
      </c>
      <c r="AX146" s="13" t="s">
        <v>84</v>
      </c>
      <c r="AY146" s="244" t="s">
        <v>125</v>
      </c>
    </row>
    <row r="147" s="2" customFormat="1" ht="30" customHeight="1">
      <c r="A147" s="38"/>
      <c r="B147" s="39"/>
      <c r="C147" s="219" t="s">
        <v>176</v>
      </c>
      <c r="D147" s="219" t="s">
        <v>127</v>
      </c>
      <c r="E147" s="220" t="s">
        <v>177</v>
      </c>
      <c r="F147" s="221" t="s">
        <v>178</v>
      </c>
      <c r="G147" s="222" t="s">
        <v>172</v>
      </c>
      <c r="H147" s="223">
        <v>295.53800000000001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41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131</v>
      </c>
      <c r="AT147" s="231" t="s">
        <v>127</v>
      </c>
      <c r="AU147" s="231" t="s">
        <v>86</v>
      </c>
      <c r="AY147" s="17" t="s">
        <v>125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131</v>
      </c>
      <c r="BM147" s="231" t="s">
        <v>179</v>
      </c>
    </row>
    <row r="148" s="14" customFormat="1">
      <c r="A148" s="14"/>
      <c r="B148" s="245"/>
      <c r="C148" s="246"/>
      <c r="D148" s="235" t="s">
        <v>136</v>
      </c>
      <c r="E148" s="247" t="s">
        <v>1</v>
      </c>
      <c r="F148" s="248" t="s">
        <v>180</v>
      </c>
      <c r="G148" s="246"/>
      <c r="H148" s="247" t="s">
        <v>1</v>
      </c>
      <c r="I148" s="249"/>
      <c r="J148" s="246"/>
      <c r="K148" s="246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136</v>
      </c>
      <c r="AU148" s="254" t="s">
        <v>86</v>
      </c>
      <c r="AV148" s="14" t="s">
        <v>84</v>
      </c>
      <c r="AW148" s="14" t="s">
        <v>32</v>
      </c>
      <c r="AX148" s="14" t="s">
        <v>76</v>
      </c>
      <c r="AY148" s="254" t="s">
        <v>125</v>
      </c>
    </row>
    <row r="149" s="13" customFormat="1">
      <c r="A149" s="13"/>
      <c r="B149" s="233"/>
      <c r="C149" s="234"/>
      <c r="D149" s="235" t="s">
        <v>136</v>
      </c>
      <c r="E149" s="236" t="s">
        <v>1</v>
      </c>
      <c r="F149" s="237" t="s">
        <v>181</v>
      </c>
      <c r="G149" s="234"/>
      <c r="H149" s="238">
        <v>295.53800000000001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136</v>
      </c>
      <c r="AU149" s="244" t="s">
        <v>86</v>
      </c>
      <c r="AV149" s="13" t="s">
        <v>86</v>
      </c>
      <c r="AW149" s="13" t="s">
        <v>32</v>
      </c>
      <c r="AX149" s="13" t="s">
        <v>84</v>
      </c>
      <c r="AY149" s="244" t="s">
        <v>125</v>
      </c>
    </row>
    <row r="150" s="2" customFormat="1" ht="22.2" customHeight="1">
      <c r="A150" s="38"/>
      <c r="B150" s="39"/>
      <c r="C150" s="219" t="s">
        <v>182</v>
      </c>
      <c r="D150" s="219" t="s">
        <v>127</v>
      </c>
      <c r="E150" s="220" t="s">
        <v>183</v>
      </c>
      <c r="F150" s="221" t="s">
        <v>184</v>
      </c>
      <c r="G150" s="222" t="s">
        <v>172</v>
      </c>
      <c r="H150" s="223">
        <v>32.838000000000001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131</v>
      </c>
      <c r="AT150" s="231" t="s">
        <v>127</v>
      </c>
      <c r="AU150" s="231" t="s">
        <v>86</v>
      </c>
      <c r="AY150" s="17" t="s">
        <v>125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131</v>
      </c>
      <c r="BM150" s="231" t="s">
        <v>185</v>
      </c>
    </row>
    <row r="151" s="14" customFormat="1">
      <c r="A151" s="14"/>
      <c r="B151" s="245"/>
      <c r="C151" s="246"/>
      <c r="D151" s="235" t="s">
        <v>136</v>
      </c>
      <c r="E151" s="247" t="s">
        <v>1</v>
      </c>
      <c r="F151" s="248" t="s">
        <v>174</v>
      </c>
      <c r="G151" s="246"/>
      <c r="H151" s="247" t="s">
        <v>1</v>
      </c>
      <c r="I151" s="249"/>
      <c r="J151" s="246"/>
      <c r="K151" s="246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136</v>
      </c>
      <c r="AU151" s="254" t="s">
        <v>86</v>
      </c>
      <c r="AV151" s="14" t="s">
        <v>84</v>
      </c>
      <c r="AW151" s="14" t="s">
        <v>32</v>
      </c>
      <c r="AX151" s="14" t="s">
        <v>76</v>
      </c>
      <c r="AY151" s="254" t="s">
        <v>125</v>
      </c>
    </row>
    <row r="152" s="13" customFormat="1">
      <c r="A152" s="13"/>
      <c r="B152" s="233"/>
      <c r="C152" s="234"/>
      <c r="D152" s="235" t="s">
        <v>136</v>
      </c>
      <c r="E152" s="236" t="s">
        <v>1</v>
      </c>
      <c r="F152" s="237" t="s">
        <v>175</v>
      </c>
      <c r="G152" s="234"/>
      <c r="H152" s="238">
        <v>32.838000000000001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136</v>
      </c>
      <c r="AU152" s="244" t="s">
        <v>86</v>
      </c>
      <c r="AV152" s="13" t="s">
        <v>86</v>
      </c>
      <c r="AW152" s="13" t="s">
        <v>32</v>
      </c>
      <c r="AX152" s="13" t="s">
        <v>84</v>
      </c>
      <c r="AY152" s="244" t="s">
        <v>125</v>
      </c>
    </row>
    <row r="153" s="2" customFormat="1" ht="30" customHeight="1">
      <c r="A153" s="38"/>
      <c r="B153" s="39"/>
      <c r="C153" s="219" t="s">
        <v>186</v>
      </c>
      <c r="D153" s="219" t="s">
        <v>127</v>
      </c>
      <c r="E153" s="220" t="s">
        <v>187</v>
      </c>
      <c r="F153" s="221" t="s">
        <v>188</v>
      </c>
      <c r="G153" s="222" t="s">
        <v>172</v>
      </c>
      <c r="H153" s="223">
        <v>295.53800000000001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131</v>
      </c>
      <c r="AT153" s="231" t="s">
        <v>127</v>
      </c>
      <c r="AU153" s="231" t="s">
        <v>86</v>
      </c>
      <c r="AY153" s="17" t="s">
        <v>125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131</v>
      </c>
      <c r="BM153" s="231" t="s">
        <v>189</v>
      </c>
    </row>
    <row r="154" s="14" customFormat="1">
      <c r="A154" s="14"/>
      <c r="B154" s="245"/>
      <c r="C154" s="246"/>
      <c r="D154" s="235" t="s">
        <v>136</v>
      </c>
      <c r="E154" s="247" t="s">
        <v>1</v>
      </c>
      <c r="F154" s="248" t="s">
        <v>180</v>
      </c>
      <c r="G154" s="246"/>
      <c r="H154" s="247" t="s">
        <v>1</v>
      </c>
      <c r="I154" s="249"/>
      <c r="J154" s="246"/>
      <c r="K154" s="246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136</v>
      </c>
      <c r="AU154" s="254" t="s">
        <v>86</v>
      </c>
      <c r="AV154" s="14" t="s">
        <v>84</v>
      </c>
      <c r="AW154" s="14" t="s">
        <v>32</v>
      </c>
      <c r="AX154" s="14" t="s">
        <v>76</v>
      </c>
      <c r="AY154" s="254" t="s">
        <v>125</v>
      </c>
    </row>
    <row r="155" s="13" customFormat="1">
      <c r="A155" s="13"/>
      <c r="B155" s="233"/>
      <c r="C155" s="234"/>
      <c r="D155" s="235" t="s">
        <v>136</v>
      </c>
      <c r="E155" s="236" t="s">
        <v>1</v>
      </c>
      <c r="F155" s="237" t="s">
        <v>181</v>
      </c>
      <c r="G155" s="234"/>
      <c r="H155" s="238">
        <v>295.53800000000001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136</v>
      </c>
      <c r="AU155" s="244" t="s">
        <v>86</v>
      </c>
      <c r="AV155" s="13" t="s">
        <v>86</v>
      </c>
      <c r="AW155" s="13" t="s">
        <v>32</v>
      </c>
      <c r="AX155" s="13" t="s">
        <v>84</v>
      </c>
      <c r="AY155" s="244" t="s">
        <v>125</v>
      </c>
    </row>
    <row r="156" s="2" customFormat="1" ht="34.8" customHeight="1">
      <c r="A156" s="38"/>
      <c r="B156" s="39"/>
      <c r="C156" s="219" t="s">
        <v>190</v>
      </c>
      <c r="D156" s="219" t="s">
        <v>127</v>
      </c>
      <c r="E156" s="220" t="s">
        <v>191</v>
      </c>
      <c r="F156" s="221" t="s">
        <v>192</v>
      </c>
      <c r="G156" s="222" t="s">
        <v>172</v>
      </c>
      <c r="H156" s="223">
        <v>919.03999999999996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131</v>
      </c>
      <c r="AT156" s="231" t="s">
        <v>127</v>
      </c>
      <c r="AU156" s="231" t="s">
        <v>86</v>
      </c>
      <c r="AY156" s="17" t="s">
        <v>125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131</v>
      </c>
      <c r="BM156" s="231" t="s">
        <v>193</v>
      </c>
    </row>
    <row r="157" s="14" customFormat="1">
      <c r="A157" s="14"/>
      <c r="B157" s="245"/>
      <c r="C157" s="246"/>
      <c r="D157" s="235" t="s">
        <v>136</v>
      </c>
      <c r="E157" s="247" t="s">
        <v>1</v>
      </c>
      <c r="F157" s="248" t="s">
        <v>166</v>
      </c>
      <c r="G157" s="246"/>
      <c r="H157" s="247" t="s">
        <v>1</v>
      </c>
      <c r="I157" s="249"/>
      <c r="J157" s="246"/>
      <c r="K157" s="246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136</v>
      </c>
      <c r="AU157" s="254" t="s">
        <v>86</v>
      </c>
      <c r="AV157" s="14" t="s">
        <v>84</v>
      </c>
      <c r="AW157" s="14" t="s">
        <v>32</v>
      </c>
      <c r="AX157" s="14" t="s">
        <v>76</v>
      </c>
      <c r="AY157" s="254" t="s">
        <v>125</v>
      </c>
    </row>
    <row r="158" s="14" customFormat="1">
      <c r="A158" s="14"/>
      <c r="B158" s="245"/>
      <c r="C158" s="246"/>
      <c r="D158" s="235" t="s">
        <v>136</v>
      </c>
      <c r="E158" s="247" t="s">
        <v>1</v>
      </c>
      <c r="F158" s="248" t="s">
        <v>194</v>
      </c>
      <c r="G158" s="246"/>
      <c r="H158" s="247" t="s">
        <v>1</v>
      </c>
      <c r="I158" s="249"/>
      <c r="J158" s="246"/>
      <c r="K158" s="246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136</v>
      </c>
      <c r="AU158" s="254" t="s">
        <v>86</v>
      </c>
      <c r="AV158" s="14" t="s">
        <v>84</v>
      </c>
      <c r="AW158" s="14" t="s">
        <v>32</v>
      </c>
      <c r="AX158" s="14" t="s">
        <v>76</v>
      </c>
      <c r="AY158" s="254" t="s">
        <v>125</v>
      </c>
    </row>
    <row r="159" s="13" customFormat="1">
      <c r="A159" s="13"/>
      <c r="B159" s="233"/>
      <c r="C159" s="234"/>
      <c r="D159" s="235" t="s">
        <v>136</v>
      </c>
      <c r="E159" s="236" t="s">
        <v>1</v>
      </c>
      <c r="F159" s="237" t="s">
        <v>195</v>
      </c>
      <c r="G159" s="234"/>
      <c r="H159" s="238">
        <v>919.03999999999996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136</v>
      </c>
      <c r="AU159" s="244" t="s">
        <v>86</v>
      </c>
      <c r="AV159" s="13" t="s">
        <v>86</v>
      </c>
      <c r="AW159" s="13" t="s">
        <v>32</v>
      </c>
      <c r="AX159" s="13" t="s">
        <v>84</v>
      </c>
      <c r="AY159" s="244" t="s">
        <v>125</v>
      </c>
    </row>
    <row r="160" s="2" customFormat="1" ht="22.2" customHeight="1">
      <c r="A160" s="38"/>
      <c r="B160" s="39"/>
      <c r="C160" s="219" t="s">
        <v>8</v>
      </c>
      <c r="D160" s="219" t="s">
        <v>127</v>
      </c>
      <c r="E160" s="220" t="s">
        <v>196</v>
      </c>
      <c r="F160" s="221" t="s">
        <v>197</v>
      </c>
      <c r="G160" s="222" t="s">
        <v>172</v>
      </c>
      <c r="H160" s="223">
        <v>42.5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131</v>
      </c>
      <c r="AT160" s="231" t="s">
        <v>127</v>
      </c>
      <c r="AU160" s="231" t="s">
        <v>86</v>
      </c>
      <c r="AY160" s="17" t="s">
        <v>125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131</v>
      </c>
      <c r="BM160" s="231" t="s">
        <v>198</v>
      </c>
    </row>
    <row r="161" s="13" customFormat="1">
      <c r="A161" s="13"/>
      <c r="B161" s="233"/>
      <c r="C161" s="234"/>
      <c r="D161" s="235" t="s">
        <v>136</v>
      </c>
      <c r="E161" s="236" t="s">
        <v>1</v>
      </c>
      <c r="F161" s="237" t="s">
        <v>199</v>
      </c>
      <c r="G161" s="234"/>
      <c r="H161" s="238">
        <v>41.5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136</v>
      </c>
      <c r="AU161" s="244" t="s">
        <v>86</v>
      </c>
      <c r="AV161" s="13" t="s">
        <v>86</v>
      </c>
      <c r="AW161" s="13" t="s">
        <v>32</v>
      </c>
      <c r="AX161" s="13" t="s">
        <v>76</v>
      </c>
      <c r="AY161" s="244" t="s">
        <v>125</v>
      </c>
    </row>
    <row r="162" s="13" customFormat="1">
      <c r="A162" s="13"/>
      <c r="B162" s="233"/>
      <c r="C162" s="234"/>
      <c r="D162" s="235" t="s">
        <v>136</v>
      </c>
      <c r="E162" s="236" t="s">
        <v>1</v>
      </c>
      <c r="F162" s="237" t="s">
        <v>200</v>
      </c>
      <c r="G162" s="234"/>
      <c r="H162" s="238">
        <v>1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136</v>
      </c>
      <c r="AU162" s="244" t="s">
        <v>86</v>
      </c>
      <c r="AV162" s="13" t="s">
        <v>86</v>
      </c>
      <c r="AW162" s="13" t="s">
        <v>32</v>
      </c>
      <c r="AX162" s="13" t="s">
        <v>76</v>
      </c>
      <c r="AY162" s="244" t="s">
        <v>125</v>
      </c>
    </row>
    <row r="163" s="15" customFormat="1">
      <c r="A163" s="15"/>
      <c r="B163" s="255"/>
      <c r="C163" s="256"/>
      <c r="D163" s="235" t="s">
        <v>136</v>
      </c>
      <c r="E163" s="257" t="s">
        <v>1</v>
      </c>
      <c r="F163" s="258" t="s">
        <v>201</v>
      </c>
      <c r="G163" s="256"/>
      <c r="H163" s="259">
        <v>42.5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136</v>
      </c>
      <c r="AU163" s="265" t="s">
        <v>86</v>
      </c>
      <c r="AV163" s="15" t="s">
        <v>131</v>
      </c>
      <c r="AW163" s="15" t="s">
        <v>32</v>
      </c>
      <c r="AX163" s="15" t="s">
        <v>84</v>
      </c>
      <c r="AY163" s="265" t="s">
        <v>125</v>
      </c>
    </row>
    <row r="164" s="2" customFormat="1" ht="30" customHeight="1">
      <c r="A164" s="38"/>
      <c r="B164" s="39"/>
      <c r="C164" s="219" t="s">
        <v>202</v>
      </c>
      <c r="D164" s="219" t="s">
        <v>127</v>
      </c>
      <c r="E164" s="220" t="s">
        <v>203</v>
      </c>
      <c r="F164" s="221" t="s">
        <v>204</v>
      </c>
      <c r="G164" s="222" t="s">
        <v>172</v>
      </c>
      <c r="H164" s="223">
        <v>48.240000000000002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131</v>
      </c>
      <c r="AT164" s="231" t="s">
        <v>127</v>
      </c>
      <c r="AU164" s="231" t="s">
        <v>86</v>
      </c>
      <c r="AY164" s="17" t="s">
        <v>125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131</v>
      </c>
      <c r="BM164" s="231" t="s">
        <v>205</v>
      </c>
    </row>
    <row r="165" s="14" customFormat="1">
      <c r="A165" s="14"/>
      <c r="B165" s="245"/>
      <c r="C165" s="246"/>
      <c r="D165" s="235" t="s">
        <v>136</v>
      </c>
      <c r="E165" s="247" t="s">
        <v>1</v>
      </c>
      <c r="F165" s="248" t="s">
        <v>206</v>
      </c>
      <c r="G165" s="246"/>
      <c r="H165" s="247" t="s">
        <v>1</v>
      </c>
      <c r="I165" s="249"/>
      <c r="J165" s="246"/>
      <c r="K165" s="246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136</v>
      </c>
      <c r="AU165" s="254" t="s">
        <v>86</v>
      </c>
      <c r="AV165" s="14" t="s">
        <v>84</v>
      </c>
      <c r="AW165" s="14" t="s">
        <v>32</v>
      </c>
      <c r="AX165" s="14" t="s">
        <v>76</v>
      </c>
      <c r="AY165" s="254" t="s">
        <v>125</v>
      </c>
    </row>
    <row r="166" s="13" customFormat="1">
      <c r="A166" s="13"/>
      <c r="B166" s="233"/>
      <c r="C166" s="234"/>
      <c r="D166" s="235" t="s">
        <v>136</v>
      </c>
      <c r="E166" s="236" t="s">
        <v>1</v>
      </c>
      <c r="F166" s="237" t="s">
        <v>207</v>
      </c>
      <c r="G166" s="234"/>
      <c r="H166" s="238">
        <v>48.240000000000002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136</v>
      </c>
      <c r="AU166" s="244" t="s">
        <v>86</v>
      </c>
      <c r="AV166" s="13" t="s">
        <v>86</v>
      </c>
      <c r="AW166" s="13" t="s">
        <v>32</v>
      </c>
      <c r="AX166" s="13" t="s">
        <v>84</v>
      </c>
      <c r="AY166" s="244" t="s">
        <v>125</v>
      </c>
    </row>
    <row r="167" s="2" customFormat="1" ht="22.2" customHeight="1">
      <c r="A167" s="38"/>
      <c r="B167" s="39"/>
      <c r="C167" s="219" t="s">
        <v>208</v>
      </c>
      <c r="D167" s="219" t="s">
        <v>127</v>
      </c>
      <c r="E167" s="220" t="s">
        <v>209</v>
      </c>
      <c r="F167" s="221" t="s">
        <v>210</v>
      </c>
      <c r="G167" s="222" t="s">
        <v>172</v>
      </c>
      <c r="H167" s="223">
        <v>4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131</v>
      </c>
      <c r="AT167" s="231" t="s">
        <v>127</v>
      </c>
      <c r="AU167" s="231" t="s">
        <v>86</v>
      </c>
      <c r="AY167" s="17" t="s">
        <v>125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131</v>
      </c>
      <c r="BM167" s="231" t="s">
        <v>211</v>
      </c>
    </row>
    <row r="168" s="2" customFormat="1" ht="22.2" customHeight="1">
      <c r="A168" s="38"/>
      <c r="B168" s="39"/>
      <c r="C168" s="219" t="s">
        <v>212</v>
      </c>
      <c r="D168" s="219" t="s">
        <v>127</v>
      </c>
      <c r="E168" s="220" t="s">
        <v>213</v>
      </c>
      <c r="F168" s="221" t="s">
        <v>214</v>
      </c>
      <c r="G168" s="222" t="s">
        <v>172</v>
      </c>
      <c r="H168" s="223">
        <v>6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41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131</v>
      </c>
      <c r="AT168" s="231" t="s">
        <v>127</v>
      </c>
      <c r="AU168" s="231" t="s">
        <v>86</v>
      </c>
      <c r="AY168" s="17" t="s">
        <v>125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84</v>
      </c>
      <c r="BK168" s="232">
        <f>ROUND(I168*H168,2)</f>
        <v>0</v>
      </c>
      <c r="BL168" s="17" t="s">
        <v>131</v>
      </c>
      <c r="BM168" s="231" t="s">
        <v>215</v>
      </c>
    </row>
    <row r="169" s="2" customFormat="1" ht="30" customHeight="1">
      <c r="A169" s="38"/>
      <c r="B169" s="39"/>
      <c r="C169" s="219" t="s">
        <v>216</v>
      </c>
      <c r="D169" s="219" t="s">
        <v>127</v>
      </c>
      <c r="E169" s="220" t="s">
        <v>217</v>
      </c>
      <c r="F169" s="221" t="s">
        <v>218</v>
      </c>
      <c r="G169" s="222" t="s">
        <v>172</v>
      </c>
      <c r="H169" s="223">
        <v>426.88900000000001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131</v>
      </c>
      <c r="AT169" s="231" t="s">
        <v>127</v>
      </c>
      <c r="AU169" s="231" t="s">
        <v>86</v>
      </c>
      <c r="AY169" s="17" t="s">
        <v>125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131</v>
      </c>
      <c r="BM169" s="231" t="s">
        <v>219</v>
      </c>
    </row>
    <row r="170" s="14" customFormat="1">
      <c r="A170" s="14"/>
      <c r="B170" s="245"/>
      <c r="C170" s="246"/>
      <c r="D170" s="235" t="s">
        <v>136</v>
      </c>
      <c r="E170" s="247" t="s">
        <v>1</v>
      </c>
      <c r="F170" s="248" t="s">
        <v>220</v>
      </c>
      <c r="G170" s="246"/>
      <c r="H170" s="247" t="s">
        <v>1</v>
      </c>
      <c r="I170" s="249"/>
      <c r="J170" s="246"/>
      <c r="K170" s="246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136</v>
      </c>
      <c r="AU170" s="254" t="s">
        <v>86</v>
      </c>
      <c r="AV170" s="14" t="s">
        <v>84</v>
      </c>
      <c r="AW170" s="14" t="s">
        <v>32</v>
      </c>
      <c r="AX170" s="14" t="s">
        <v>76</v>
      </c>
      <c r="AY170" s="254" t="s">
        <v>125</v>
      </c>
    </row>
    <row r="171" s="13" customFormat="1">
      <c r="A171" s="13"/>
      <c r="B171" s="233"/>
      <c r="C171" s="234"/>
      <c r="D171" s="235" t="s">
        <v>136</v>
      </c>
      <c r="E171" s="236" t="s">
        <v>1</v>
      </c>
      <c r="F171" s="237" t="s">
        <v>221</v>
      </c>
      <c r="G171" s="234"/>
      <c r="H171" s="238">
        <v>426.88900000000001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136</v>
      </c>
      <c r="AU171" s="244" t="s">
        <v>86</v>
      </c>
      <c r="AV171" s="13" t="s">
        <v>86</v>
      </c>
      <c r="AW171" s="13" t="s">
        <v>32</v>
      </c>
      <c r="AX171" s="13" t="s">
        <v>84</v>
      </c>
      <c r="AY171" s="244" t="s">
        <v>125</v>
      </c>
    </row>
    <row r="172" s="2" customFormat="1" ht="34.8" customHeight="1">
      <c r="A172" s="38"/>
      <c r="B172" s="39"/>
      <c r="C172" s="219" t="s">
        <v>222</v>
      </c>
      <c r="D172" s="219" t="s">
        <v>127</v>
      </c>
      <c r="E172" s="220" t="s">
        <v>223</v>
      </c>
      <c r="F172" s="221" t="s">
        <v>224</v>
      </c>
      <c r="G172" s="222" t="s">
        <v>172</v>
      </c>
      <c r="H172" s="223">
        <v>2134.4450000000002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131</v>
      </c>
      <c r="AT172" s="231" t="s">
        <v>127</v>
      </c>
      <c r="AU172" s="231" t="s">
        <v>86</v>
      </c>
      <c r="AY172" s="17" t="s">
        <v>125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131</v>
      </c>
      <c r="BM172" s="231" t="s">
        <v>225</v>
      </c>
    </row>
    <row r="173" s="13" customFormat="1">
      <c r="A173" s="13"/>
      <c r="B173" s="233"/>
      <c r="C173" s="234"/>
      <c r="D173" s="235" t="s">
        <v>136</v>
      </c>
      <c r="E173" s="234"/>
      <c r="F173" s="237" t="s">
        <v>226</v>
      </c>
      <c r="G173" s="234"/>
      <c r="H173" s="238">
        <v>2134.4450000000002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136</v>
      </c>
      <c r="AU173" s="244" t="s">
        <v>86</v>
      </c>
      <c r="AV173" s="13" t="s">
        <v>86</v>
      </c>
      <c r="AW173" s="13" t="s">
        <v>4</v>
      </c>
      <c r="AX173" s="13" t="s">
        <v>84</v>
      </c>
      <c r="AY173" s="244" t="s">
        <v>125</v>
      </c>
    </row>
    <row r="174" s="2" customFormat="1" ht="30" customHeight="1">
      <c r="A174" s="38"/>
      <c r="B174" s="39"/>
      <c r="C174" s="219" t="s">
        <v>7</v>
      </c>
      <c r="D174" s="219" t="s">
        <v>127</v>
      </c>
      <c r="E174" s="220" t="s">
        <v>227</v>
      </c>
      <c r="F174" s="221" t="s">
        <v>228</v>
      </c>
      <c r="G174" s="222" t="s">
        <v>172</v>
      </c>
      <c r="H174" s="223">
        <v>544.851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41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131</v>
      </c>
      <c r="AT174" s="231" t="s">
        <v>127</v>
      </c>
      <c r="AU174" s="231" t="s">
        <v>86</v>
      </c>
      <c r="AY174" s="17" t="s">
        <v>125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84</v>
      </c>
      <c r="BK174" s="232">
        <f>ROUND(I174*H174,2)</f>
        <v>0</v>
      </c>
      <c r="BL174" s="17" t="s">
        <v>131</v>
      </c>
      <c r="BM174" s="231" t="s">
        <v>229</v>
      </c>
    </row>
    <row r="175" s="14" customFormat="1">
      <c r="A175" s="14"/>
      <c r="B175" s="245"/>
      <c r="C175" s="246"/>
      <c r="D175" s="235" t="s">
        <v>136</v>
      </c>
      <c r="E175" s="247" t="s">
        <v>1</v>
      </c>
      <c r="F175" s="248" t="s">
        <v>220</v>
      </c>
      <c r="G175" s="246"/>
      <c r="H175" s="247" t="s">
        <v>1</v>
      </c>
      <c r="I175" s="249"/>
      <c r="J175" s="246"/>
      <c r="K175" s="246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136</v>
      </c>
      <c r="AU175" s="254" t="s">
        <v>86</v>
      </c>
      <c r="AV175" s="14" t="s">
        <v>84</v>
      </c>
      <c r="AW175" s="14" t="s">
        <v>32</v>
      </c>
      <c r="AX175" s="14" t="s">
        <v>76</v>
      </c>
      <c r="AY175" s="254" t="s">
        <v>125</v>
      </c>
    </row>
    <row r="176" s="13" customFormat="1">
      <c r="A176" s="13"/>
      <c r="B176" s="233"/>
      <c r="C176" s="234"/>
      <c r="D176" s="235" t="s">
        <v>136</v>
      </c>
      <c r="E176" s="236" t="s">
        <v>1</v>
      </c>
      <c r="F176" s="237" t="s">
        <v>230</v>
      </c>
      <c r="G176" s="234"/>
      <c r="H176" s="238">
        <v>544.851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136</v>
      </c>
      <c r="AU176" s="244" t="s">
        <v>86</v>
      </c>
      <c r="AV176" s="13" t="s">
        <v>86</v>
      </c>
      <c r="AW176" s="13" t="s">
        <v>32</v>
      </c>
      <c r="AX176" s="13" t="s">
        <v>84</v>
      </c>
      <c r="AY176" s="244" t="s">
        <v>125</v>
      </c>
    </row>
    <row r="177" s="2" customFormat="1" ht="34.8" customHeight="1">
      <c r="A177" s="38"/>
      <c r="B177" s="39"/>
      <c r="C177" s="219" t="s">
        <v>231</v>
      </c>
      <c r="D177" s="219" t="s">
        <v>127</v>
      </c>
      <c r="E177" s="220" t="s">
        <v>232</v>
      </c>
      <c r="F177" s="221" t="s">
        <v>233</v>
      </c>
      <c r="G177" s="222" t="s">
        <v>172</v>
      </c>
      <c r="H177" s="223">
        <v>2724.2550000000001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41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131</v>
      </c>
      <c r="AT177" s="231" t="s">
        <v>127</v>
      </c>
      <c r="AU177" s="231" t="s">
        <v>86</v>
      </c>
      <c r="AY177" s="17" t="s">
        <v>125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84</v>
      </c>
      <c r="BK177" s="232">
        <f>ROUND(I177*H177,2)</f>
        <v>0</v>
      </c>
      <c r="BL177" s="17" t="s">
        <v>131</v>
      </c>
      <c r="BM177" s="231" t="s">
        <v>234</v>
      </c>
    </row>
    <row r="178" s="13" customFormat="1">
      <c r="A178" s="13"/>
      <c r="B178" s="233"/>
      <c r="C178" s="234"/>
      <c r="D178" s="235" t="s">
        <v>136</v>
      </c>
      <c r="E178" s="234"/>
      <c r="F178" s="237" t="s">
        <v>235</v>
      </c>
      <c r="G178" s="234"/>
      <c r="H178" s="238">
        <v>2724.2550000000001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136</v>
      </c>
      <c r="AU178" s="244" t="s">
        <v>86</v>
      </c>
      <c r="AV178" s="13" t="s">
        <v>86</v>
      </c>
      <c r="AW178" s="13" t="s">
        <v>4</v>
      </c>
      <c r="AX178" s="13" t="s">
        <v>84</v>
      </c>
      <c r="AY178" s="244" t="s">
        <v>125</v>
      </c>
    </row>
    <row r="179" s="2" customFormat="1" ht="30" customHeight="1">
      <c r="A179" s="38"/>
      <c r="B179" s="39"/>
      <c r="C179" s="219" t="s">
        <v>236</v>
      </c>
      <c r="D179" s="219" t="s">
        <v>127</v>
      </c>
      <c r="E179" s="220" t="s">
        <v>237</v>
      </c>
      <c r="F179" s="221" t="s">
        <v>238</v>
      </c>
      <c r="G179" s="222" t="s">
        <v>172</v>
      </c>
      <c r="H179" s="223">
        <v>1194.752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41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131</v>
      </c>
      <c r="AT179" s="231" t="s">
        <v>127</v>
      </c>
      <c r="AU179" s="231" t="s">
        <v>86</v>
      </c>
      <c r="AY179" s="17" t="s">
        <v>125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131</v>
      </c>
      <c r="BM179" s="231" t="s">
        <v>239</v>
      </c>
    </row>
    <row r="180" s="14" customFormat="1">
      <c r="A180" s="14"/>
      <c r="B180" s="245"/>
      <c r="C180" s="246"/>
      <c r="D180" s="235" t="s">
        <v>136</v>
      </c>
      <c r="E180" s="247" t="s">
        <v>1</v>
      </c>
      <c r="F180" s="248" t="s">
        <v>220</v>
      </c>
      <c r="G180" s="246"/>
      <c r="H180" s="247" t="s">
        <v>1</v>
      </c>
      <c r="I180" s="249"/>
      <c r="J180" s="246"/>
      <c r="K180" s="246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136</v>
      </c>
      <c r="AU180" s="254" t="s">
        <v>86</v>
      </c>
      <c r="AV180" s="14" t="s">
        <v>84</v>
      </c>
      <c r="AW180" s="14" t="s">
        <v>32</v>
      </c>
      <c r="AX180" s="14" t="s">
        <v>76</v>
      </c>
      <c r="AY180" s="254" t="s">
        <v>125</v>
      </c>
    </row>
    <row r="181" s="13" customFormat="1">
      <c r="A181" s="13"/>
      <c r="B181" s="233"/>
      <c r="C181" s="234"/>
      <c r="D181" s="235" t="s">
        <v>136</v>
      </c>
      <c r="E181" s="236" t="s">
        <v>1</v>
      </c>
      <c r="F181" s="237" t="s">
        <v>240</v>
      </c>
      <c r="G181" s="234"/>
      <c r="H181" s="238">
        <v>1194.752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136</v>
      </c>
      <c r="AU181" s="244" t="s">
        <v>86</v>
      </c>
      <c r="AV181" s="13" t="s">
        <v>86</v>
      </c>
      <c r="AW181" s="13" t="s">
        <v>32</v>
      </c>
      <c r="AX181" s="13" t="s">
        <v>84</v>
      </c>
      <c r="AY181" s="244" t="s">
        <v>125</v>
      </c>
    </row>
    <row r="182" s="2" customFormat="1" ht="40.2" customHeight="1">
      <c r="A182" s="38"/>
      <c r="B182" s="39"/>
      <c r="C182" s="219" t="s">
        <v>241</v>
      </c>
      <c r="D182" s="219" t="s">
        <v>127</v>
      </c>
      <c r="E182" s="220" t="s">
        <v>242</v>
      </c>
      <c r="F182" s="221" t="s">
        <v>243</v>
      </c>
      <c r="G182" s="222" t="s">
        <v>172</v>
      </c>
      <c r="H182" s="223">
        <v>5973.7600000000002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131</v>
      </c>
      <c r="AT182" s="231" t="s">
        <v>127</v>
      </c>
      <c r="AU182" s="231" t="s">
        <v>86</v>
      </c>
      <c r="AY182" s="17" t="s">
        <v>125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131</v>
      </c>
      <c r="BM182" s="231" t="s">
        <v>244</v>
      </c>
    </row>
    <row r="183" s="13" customFormat="1">
      <c r="A183" s="13"/>
      <c r="B183" s="233"/>
      <c r="C183" s="234"/>
      <c r="D183" s="235" t="s">
        <v>136</v>
      </c>
      <c r="E183" s="234"/>
      <c r="F183" s="237" t="s">
        <v>245</v>
      </c>
      <c r="G183" s="234"/>
      <c r="H183" s="238">
        <v>5973.7600000000002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136</v>
      </c>
      <c r="AU183" s="244" t="s">
        <v>86</v>
      </c>
      <c r="AV183" s="13" t="s">
        <v>86</v>
      </c>
      <c r="AW183" s="13" t="s">
        <v>4</v>
      </c>
      <c r="AX183" s="13" t="s">
        <v>84</v>
      </c>
      <c r="AY183" s="244" t="s">
        <v>125</v>
      </c>
    </row>
    <row r="184" s="2" customFormat="1" ht="22.2" customHeight="1">
      <c r="A184" s="38"/>
      <c r="B184" s="39"/>
      <c r="C184" s="219" t="s">
        <v>246</v>
      </c>
      <c r="D184" s="219" t="s">
        <v>127</v>
      </c>
      <c r="E184" s="220" t="s">
        <v>247</v>
      </c>
      <c r="F184" s="221" t="s">
        <v>248</v>
      </c>
      <c r="G184" s="222" t="s">
        <v>249</v>
      </c>
      <c r="H184" s="223">
        <v>1345.4860000000001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131</v>
      </c>
      <c r="AT184" s="231" t="s">
        <v>127</v>
      </c>
      <c r="AU184" s="231" t="s">
        <v>86</v>
      </c>
      <c r="AY184" s="17" t="s">
        <v>125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131</v>
      </c>
      <c r="BM184" s="231" t="s">
        <v>250</v>
      </c>
    </row>
    <row r="185" s="13" customFormat="1">
      <c r="A185" s="13"/>
      <c r="B185" s="233"/>
      <c r="C185" s="234"/>
      <c r="D185" s="235" t="s">
        <v>136</v>
      </c>
      <c r="E185" s="234"/>
      <c r="F185" s="237" t="s">
        <v>251</v>
      </c>
      <c r="G185" s="234"/>
      <c r="H185" s="238">
        <v>1345.4860000000001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136</v>
      </c>
      <c r="AU185" s="244" t="s">
        <v>86</v>
      </c>
      <c r="AV185" s="13" t="s">
        <v>86</v>
      </c>
      <c r="AW185" s="13" t="s">
        <v>4</v>
      </c>
      <c r="AX185" s="13" t="s">
        <v>84</v>
      </c>
      <c r="AY185" s="244" t="s">
        <v>125</v>
      </c>
    </row>
    <row r="186" s="2" customFormat="1" ht="30" customHeight="1">
      <c r="A186" s="38"/>
      <c r="B186" s="39"/>
      <c r="C186" s="219" t="s">
        <v>252</v>
      </c>
      <c r="D186" s="219" t="s">
        <v>127</v>
      </c>
      <c r="E186" s="220" t="s">
        <v>253</v>
      </c>
      <c r="F186" s="221" t="s">
        <v>254</v>
      </c>
      <c r="G186" s="222" t="s">
        <v>249</v>
      </c>
      <c r="H186" s="223">
        <v>1654.2719999999999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131</v>
      </c>
      <c r="AT186" s="231" t="s">
        <v>127</v>
      </c>
      <c r="AU186" s="231" t="s">
        <v>86</v>
      </c>
      <c r="AY186" s="17" t="s">
        <v>125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131</v>
      </c>
      <c r="BM186" s="231" t="s">
        <v>255</v>
      </c>
    </row>
    <row r="187" s="13" customFormat="1">
      <c r="A187" s="13"/>
      <c r="B187" s="233"/>
      <c r="C187" s="234"/>
      <c r="D187" s="235" t="s">
        <v>136</v>
      </c>
      <c r="E187" s="234"/>
      <c r="F187" s="237" t="s">
        <v>256</v>
      </c>
      <c r="G187" s="234"/>
      <c r="H187" s="238">
        <v>1654.2719999999999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136</v>
      </c>
      <c r="AU187" s="244" t="s">
        <v>86</v>
      </c>
      <c r="AV187" s="13" t="s">
        <v>86</v>
      </c>
      <c r="AW187" s="13" t="s">
        <v>4</v>
      </c>
      <c r="AX187" s="13" t="s">
        <v>84</v>
      </c>
      <c r="AY187" s="244" t="s">
        <v>125</v>
      </c>
    </row>
    <row r="188" s="2" customFormat="1" ht="14.4" customHeight="1">
      <c r="A188" s="38"/>
      <c r="B188" s="39"/>
      <c r="C188" s="219" t="s">
        <v>257</v>
      </c>
      <c r="D188" s="219" t="s">
        <v>127</v>
      </c>
      <c r="E188" s="220" t="s">
        <v>258</v>
      </c>
      <c r="F188" s="221" t="s">
        <v>259</v>
      </c>
      <c r="G188" s="222" t="s">
        <v>172</v>
      </c>
      <c r="H188" s="223">
        <v>747.49199999999996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131</v>
      </c>
      <c r="AT188" s="231" t="s">
        <v>127</v>
      </c>
      <c r="AU188" s="231" t="s">
        <v>86</v>
      </c>
      <c r="AY188" s="17" t="s">
        <v>125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131</v>
      </c>
      <c r="BM188" s="231" t="s">
        <v>260</v>
      </c>
    </row>
    <row r="189" s="13" customFormat="1">
      <c r="A189" s="13"/>
      <c r="B189" s="233"/>
      <c r="C189" s="234"/>
      <c r="D189" s="235" t="s">
        <v>136</v>
      </c>
      <c r="E189" s="236" t="s">
        <v>1</v>
      </c>
      <c r="F189" s="237" t="s">
        <v>261</v>
      </c>
      <c r="G189" s="234"/>
      <c r="H189" s="238">
        <v>656.75199999999995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136</v>
      </c>
      <c r="AU189" s="244" t="s">
        <v>86</v>
      </c>
      <c r="AV189" s="13" t="s">
        <v>86</v>
      </c>
      <c r="AW189" s="13" t="s">
        <v>32</v>
      </c>
      <c r="AX189" s="13" t="s">
        <v>76</v>
      </c>
      <c r="AY189" s="244" t="s">
        <v>125</v>
      </c>
    </row>
    <row r="190" s="13" customFormat="1">
      <c r="A190" s="13"/>
      <c r="B190" s="233"/>
      <c r="C190" s="234"/>
      <c r="D190" s="235" t="s">
        <v>136</v>
      </c>
      <c r="E190" s="236" t="s">
        <v>1</v>
      </c>
      <c r="F190" s="237" t="s">
        <v>262</v>
      </c>
      <c r="G190" s="234"/>
      <c r="H190" s="238">
        <v>90.739999999999995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136</v>
      </c>
      <c r="AU190" s="244" t="s">
        <v>86</v>
      </c>
      <c r="AV190" s="13" t="s">
        <v>86</v>
      </c>
      <c r="AW190" s="13" t="s">
        <v>32</v>
      </c>
      <c r="AX190" s="13" t="s">
        <v>76</v>
      </c>
      <c r="AY190" s="244" t="s">
        <v>125</v>
      </c>
    </row>
    <row r="191" s="15" customFormat="1">
      <c r="A191" s="15"/>
      <c r="B191" s="255"/>
      <c r="C191" s="256"/>
      <c r="D191" s="235" t="s">
        <v>136</v>
      </c>
      <c r="E191" s="257" t="s">
        <v>1</v>
      </c>
      <c r="F191" s="258" t="s">
        <v>201</v>
      </c>
      <c r="G191" s="256"/>
      <c r="H191" s="259">
        <v>747.49199999999996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136</v>
      </c>
      <c r="AU191" s="265" t="s">
        <v>86</v>
      </c>
      <c r="AV191" s="15" t="s">
        <v>131</v>
      </c>
      <c r="AW191" s="15" t="s">
        <v>32</v>
      </c>
      <c r="AX191" s="15" t="s">
        <v>84</v>
      </c>
      <c r="AY191" s="265" t="s">
        <v>125</v>
      </c>
    </row>
    <row r="192" s="2" customFormat="1" ht="22.2" customHeight="1">
      <c r="A192" s="38"/>
      <c r="B192" s="39"/>
      <c r="C192" s="219" t="s">
        <v>263</v>
      </c>
      <c r="D192" s="219" t="s">
        <v>127</v>
      </c>
      <c r="E192" s="220" t="s">
        <v>264</v>
      </c>
      <c r="F192" s="221" t="s">
        <v>265</v>
      </c>
      <c r="G192" s="222" t="s">
        <v>172</v>
      </c>
      <c r="H192" s="223">
        <v>919.03999999999996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131</v>
      </c>
      <c r="AT192" s="231" t="s">
        <v>127</v>
      </c>
      <c r="AU192" s="231" t="s">
        <v>86</v>
      </c>
      <c r="AY192" s="17" t="s">
        <v>125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131</v>
      </c>
      <c r="BM192" s="231" t="s">
        <v>266</v>
      </c>
    </row>
    <row r="193" s="2" customFormat="1" ht="22.2" customHeight="1">
      <c r="A193" s="38"/>
      <c r="B193" s="39"/>
      <c r="C193" s="219" t="s">
        <v>267</v>
      </c>
      <c r="D193" s="219" t="s">
        <v>127</v>
      </c>
      <c r="E193" s="220" t="s">
        <v>268</v>
      </c>
      <c r="F193" s="221" t="s">
        <v>269</v>
      </c>
      <c r="G193" s="222" t="s">
        <v>172</v>
      </c>
      <c r="H193" s="223">
        <v>24.120000000000001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41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131</v>
      </c>
      <c r="AT193" s="231" t="s">
        <v>127</v>
      </c>
      <c r="AU193" s="231" t="s">
        <v>86</v>
      </c>
      <c r="AY193" s="17" t="s">
        <v>125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84</v>
      </c>
      <c r="BK193" s="232">
        <f>ROUND(I193*H193,2)</f>
        <v>0</v>
      </c>
      <c r="BL193" s="17" t="s">
        <v>131</v>
      </c>
      <c r="BM193" s="231" t="s">
        <v>270</v>
      </c>
    </row>
    <row r="194" s="14" customFormat="1">
      <c r="A194" s="14"/>
      <c r="B194" s="245"/>
      <c r="C194" s="246"/>
      <c r="D194" s="235" t="s">
        <v>136</v>
      </c>
      <c r="E194" s="247" t="s">
        <v>1</v>
      </c>
      <c r="F194" s="248" t="s">
        <v>206</v>
      </c>
      <c r="G194" s="246"/>
      <c r="H194" s="247" t="s">
        <v>1</v>
      </c>
      <c r="I194" s="249"/>
      <c r="J194" s="246"/>
      <c r="K194" s="246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136</v>
      </c>
      <c r="AU194" s="254" t="s">
        <v>86</v>
      </c>
      <c r="AV194" s="14" t="s">
        <v>84</v>
      </c>
      <c r="AW194" s="14" t="s">
        <v>32</v>
      </c>
      <c r="AX194" s="14" t="s">
        <v>76</v>
      </c>
      <c r="AY194" s="254" t="s">
        <v>125</v>
      </c>
    </row>
    <row r="195" s="13" customFormat="1">
      <c r="A195" s="13"/>
      <c r="B195" s="233"/>
      <c r="C195" s="234"/>
      <c r="D195" s="235" t="s">
        <v>136</v>
      </c>
      <c r="E195" s="236" t="s">
        <v>1</v>
      </c>
      <c r="F195" s="237" t="s">
        <v>271</v>
      </c>
      <c r="G195" s="234"/>
      <c r="H195" s="238">
        <v>24.120000000000001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136</v>
      </c>
      <c r="AU195" s="244" t="s">
        <v>86</v>
      </c>
      <c r="AV195" s="13" t="s">
        <v>86</v>
      </c>
      <c r="AW195" s="13" t="s">
        <v>32</v>
      </c>
      <c r="AX195" s="13" t="s">
        <v>84</v>
      </c>
      <c r="AY195" s="244" t="s">
        <v>125</v>
      </c>
    </row>
    <row r="196" s="2" customFormat="1" ht="14.4" customHeight="1">
      <c r="A196" s="38"/>
      <c r="B196" s="39"/>
      <c r="C196" s="266" t="s">
        <v>272</v>
      </c>
      <c r="D196" s="266" t="s">
        <v>273</v>
      </c>
      <c r="E196" s="267" t="s">
        <v>274</v>
      </c>
      <c r="F196" s="268" t="s">
        <v>275</v>
      </c>
      <c r="G196" s="269" t="s">
        <v>249</v>
      </c>
      <c r="H196" s="270">
        <v>48.240000000000002</v>
      </c>
      <c r="I196" s="271"/>
      <c r="J196" s="272">
        <f>ROUND(I196*H196,2)</f>
        <v>0</v>
      </c>
      <c r="K196" s="273"/>
      <c r="L196" s="274"/>
      <c r="M196" s="275" t="s">
        <v>1</v>
      </c>
      <c r="N196" s="276" t="s">
        <v>41</v>
      </c>
      <c r="O196" s="91"/>
      <c r="P196" s="229">
        <f>O196*H196</f>
        <v>0</v>
      </c>
      <c r="Q196" s="229">
        <v>1</v>
      </c>
      <c r="R196" s="229">
        <f>Q196*H196</f>
        <v>48.240000000000002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158</v>
      </c>
      <c r="AT196" s="231" t="s">
        <v>273</v>
      </c>
      <c r="AU196" s="231" t="s">
        <v>86</v>
      </c>
      <c r="AY196" s="17" t="s">
        <v>125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131</v>
      </c>
      <c r="BM196" s="231" t="s">
        <v>276</v>
      </c>
    </row>
    <row r="197" s="13" customFormat="1">
      <c r="A197" s="13"/>
      <c r="B197" s="233"/>
      <c r="C197" s="234"/>
      <c r="D197" s="235" t="s">
        <v>136</v>
      </c>
      <c r="E197" s="234"/>
      <c r="F197" s="237" t="s">
        <v>277</v>
      </c>
      <c r="G197" s="234"/>
      <c r="H197" s="238">
        <v>48.240000000000002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136</v>
      </c>
      <c r="AU197" s="244" t="s">
        <v>86</v>
      </c>
      <c r="AV197" s="13" t="s">
        <v>86</v>
      </c>
      <c r="AW197" s="13" t="s">
        <v>4</v>
      </c>
      <c r="AX197" s="13" t="s">
        <v>84</v>
      </c>
      <c r="AY197" s="244" t="s">
        <v>125</v>
      </c>
    </row>
    <row r="198" s="2" customFormat="1" ht="22.2" customHeight="1">
      <c r="A198" s="38"/>
      <c r="B198" s="39"/>
      <c r="C198" s="219" t="s">
        <v>278</v>
      </c>
      <c r="D198" s="219" t="s">
        <v>127</v>
      </c>
      <c r="E198" s="220" t="s">
        <v>279</v>
      </c>
      <c r="F198" s="221" t="s">
        <v>280</v>
      </c>
      <c r="G198" s="222" t="s">
        <v>172</v>
      </c>
      <c r="H198" s="223">
        <v>20.100000000000001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41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131</v>
      </c>
      <c r="AT198" s="231" t="s">
        <v>127</v>
      </c>
      <c r="AU198" s="231" t="s">
        <v>86</v>
      </c>
      <c r="AY198" s="17" t="s">
        <v>125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131</v>
      </c>
      <c r="BM198" s="231" t="s">
        <v>281</v>
      </c>
    </row>
    <row r="199" s="13" customFormat="1">
      <c r="A199" s="13"/>
      <c r="B199" s="233"/>
      <c r="C199" s="234"/>
      <c r="D199" s="235" t="s">
        <v>136</v>
      </c>
      <c r="E199" s="236" t="s">
        <v>1</v>
      </c>
      <c r="F199" s="237" t="s">
        <v>282</v>
      </c>
      <c r="G199" s="234"/>
      <c r="H199" s="238">
        <v>20.100000000000001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136</v>
      </c>
      <c r="AU199" s="244" t="s">
        <v>86</v>
      </c>
      <c r="AV199" s="13" t="s">
        <v>86</v>
      </c>
      <c r="AW199" s="13" t="s">
        <v>32</v>
      </c>
      <c r="AX199" s="13" t="s">
        <v>84</v>
      </c>
      <c r="AY199" s="244" t="s">
        <v>125</v>
      </c>
    </row>
    <row r="200" s="2" customFormat="1" ht="14.4" customHeight="1">
      <c r="A200" s="38"/>
      <c r="B200" s="39"/>
      <c r="C200" s="266" t="s">
        <v>283</v>
      </c>
      <c r="D200" s="266" t="s">
        <v>273</v>
      </c>
      <c r="E200" s="267" t="s">
        <v>284</v>
      </c>
      <c r="F200" s="268" t="s">
        <v>285</v>
      </c>
      <c r="G200" s="269" t="s">
        <v>249</v>
      </c>
      <c r="H200" s="270">
        <v>40.200000000000003</v>
      </c>
      <c r="I200" s="271"/>
      <c r="J200" s="272">
        <f>ROUND(I200*H200,2)</f>
        <v>0</v>
      </c>
      <c r="K200" s="273"/>
      <c r="L200" s="274"/>
      <c r="M200" s="275" t="s">
        <v>1</v>
      </c>
      <c r="N200" s="276" t="s">
        <v>41</v>
      </c>
      <c r="O200" s="91"/>
      <c r="P200" s="229">
        <f>O200*H200</f>
        <v>0</v>
      </c>
      <c r="Q200" s="229">
        <v>1</v>
      </c>
      <c r="R200" s="229">
        <f>Q200*H200</f>
        <v>40.200000000000003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158</v>
      </c>
      <c r="AT200" s="231" t="s">
        <v>273</v>
      </c>
      <c r="AU200" s="231" t="s">
        <v>86</v>
      </c>
      <c r="AY200" s="17" t="s">
        <v>125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131</v>
      </c>
      <c r="BM200" s="231" t="s">
        <v>286</v>
      </c>
    </row>
    <row r="201" s="13" customFormat="1">
      <c r="A201" s="13"/>
      <c r="B201" s="233"/>
      <c r="C201" s="234"/>
      <c r="D201" s="235" t="s">
        <v>136</v>
      </c>
      <c r="E201" s="234"/>
      <c r="F201" s="237" t="s">
        <v>287</v>
      </c>
      <c r="G201" s="234"/>
      <c r="H201" s="238">
        <v>40.200000000000003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136</v>
      </c>
      <c r="AU201" s="244" t="s">
        <v>86</v>
      </c>
      <c r="AV201" s="13" t="s">
        <v>86</v>
      </c>
      <c r="AW201" s="13" t="s">
        <v>4</v>
      </c>
      <c r="AX201" s="13" t="s">
        <v>84</v>
      </c>
      <c r="AY201" s="244" t="s">
        <v>125</v>
      </c>
    </row>
    <row r="202" s="2" customFormat="1" ht="22.2" customHeight="1">
      <c r="A202" s="38"/>
      <c r="B202" s="39"/>
      <c r="C202" s="219" t="s">
        <v>288</v>
      </c>
      <c r="D202" s="219" t="s">
        <v>127</v>
      </c>
      <c r="E202" s="220" t="s">
        <v>289</v>
      </c>
      <c r="F202" s="221" t="s">
        <v>290</v>
      </c>
      <c r="G202" s="222" t="s">
        <v>130</v>
      </c>
      <c r="H202" s="223">
        <v>1838.0799999999999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41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131</v>
      </c>
      <c r="AT202" s="231" t="s">
        <v>127</v>
      </c>
      <c r="AU202" s="231" t="s">
        <v>86</v>
      </c>
      <c r="AY202" s="17" t="s">
        <v>125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131</v>
      </c>
      <c r="BM202" s="231" t="s">
        <v>291</v>
      </c>
    </row>
    <row r="203" s="2" customFormat="1" ht="22.2" customHeight="1">
      <c r="A203" s="38"/>
      <c r="B203" s="39"/>
      <c r="C203" s="219" t="s">
        <v>292</v>
      </c>
      <c r="D203" s="219" t="s">
        <v>127</v>
      </c>
      <c r="E203" s="220" t="s">
        <v>293</v>
      </c>
      <c r="F203" s="221" t="s">
        <v>294</v>
      </c>
      <c r="G203" s="222" t="s">
        <v>130</v>
      </c>
      <c r="H203" s="223">
        <v>611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41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131</v>
      </c>
      <c r="AT203" s="231" t="s">
        <v>127</v>
      </c>
      <c r="AU203" s="231" t="s">
        <v>86</v>
      </c>
      <c r="AY203" s="17" t="s">
        <v>125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84</v>
      </c>
      <c r="BK203" s="232">
        <f>ROUND(I203*H203,2)</f>
        <v>0</v>
      </c>
      <c r="BL203" s="17" t="s">
        <v>131</v>
      </c>
      <c r="BM203" s="231" t="s">
        <v>295</v>
      </c>
    </row>
    <row r="204" s="12" customFormat="1" ht="22.8" customHeight="1">
      <c r="A204" s="12"/>
      <c r="B204" s="203"/>
      <c r="C204" s="204"/>
      <c r="D204" s="205" t="s">
        <v>75</v>
      </c>
      <c r="E204" s="217" t="s">
        <v>86</v>
      </c>
      <c r="F204" s="217" t="s">
        <v>296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SUM(P205:P217)</f>
        <v>0</v>
      </c>
      <c r="Q204" s="211"/>
      <c r="R204" s="212">
        <f>SUM(R205:R217)</f>
        <v>34.214260000000003</v>
      </c>
      <c r="S204" s="211"/>
      <c r="T204" s="213">
        <f>SUM(T205:T217)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84</v>
      </c>
      <c r="AT204" s="215" t="s">
        <v>75</v>
      </c>
      <c r="AU204" s="215" t="s">
        <v>84</v>
      </c>
      <c r="AY204" s="214" t="s">
        <v>125</v>
      </c>
      <c r="BK204" s="216">
        <f>SUM(BK205:BK217)</f>
        <v>0</v>
      </c>
    </row>
    <row r="205" s="2" customFormat="1" ht="22.2" customHeight="1">
      <c r="A205" s="38"/>
      <c r="B205" s="39"/>
      <c r="C205" s="219" t="s">
        <v>297</v>
      </c>
      <c r="D205" s="219" t="s">
        <v>127</v>
      </c>
      <c r="E205" s="220" t="s">
        <v>298</v>
      </c>
      <c r="F205" s="221" t="s">
        <v>299</v>
      </c>
      <c r="G205" s="222" t="s">
        <v>172</v>
      </c>
      <c r="H205" s="223">
        <v>16.600000000000001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41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131</v>
      </c>
      <c r="AT205" s="231" t="s">
        <v>127</v>
      </c>
      <c r="AU205" s="231" t="s">
        <v>86</v>
      </c>
      <c r="AY205" s="17" t="s">
        <v>125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131</v>
      </c>
      <c r="BM205" s="231" t="s">
        <v>300</v>
      </c>
    </row>
    <row r="206" s="14" customFormat="1">
      <c r="A206" s="14"/>
      <c r="B206" s="245"/>
      <c r="C206" s="246"/>
      <c r="D206" s="235" t="s">
        <v>136</v>
      </c>
      <c r="E206" s="247" t="s">
        <v>1</v>
      </c>
      <c r="F206" s="248" t="s">
        <v>301</v>
      </c>
      <c r="G206" s="246"/>
      <c r="H206" s="247" t="s">
        <v>1</v>
      </c>
      <c r="I206" s="249"/>
      <c r="J206" s="246"/>
      <c r="K206" s="246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136</v>
      </c>
      <c r="AU206" s="254" t="s">
        <v>86</v>
      </c>
      <c r="AV206" s="14" t="s">
        <v>84</v>
      </c>
      <c r="AW206" s="14" t="s">
        <v>32</v>
      </c>
      <c r="AX206" s="14" t="s">
        <v>76</v>
      </c>
      <c r="AY206" s="254" t="s">
        <v>125</v>
      </c>
    </row>
    <row r="207" s="13" customFormat="1">
      <c r="A207" s="13"/>
      <c r="B207" s="233"/>
      <c r="C207" s="234"/>
      <c r="D207" s="235" t="s">
        <v>136</v>
      </c>
      <c r="E207" s="236" t="s">
        <v>1</v>
      </c>
      <c r="F207" s="237" t="s">
        <v>302</v>
      </c>
      <c r="G207" s="234"/>
      <c r="H207" s="238">
        <v>16.600000000000001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136</v>
      </c>
      <c r="AU207" s="244" t="s">
        <v>86</v>
      </c>
      <c r="AV207" s="13" t="s">
        <v>86</v>
      </c>
      <c r="AW207" s="13" t="s">
        <v>32</v>
      </c>
      <c r="AX207" s="13" t="s">
        <v>84</v>
      </c>
      <c r="AY207" s="244" t="s">
        <v>125</v>
      </c>
    </row>
    <row r="208" s="2" customFormat="1" ht="22.2" customHeight="1">
      <c r="A208" s="38"/>
      <c r="B208" s="39"/>
      <c r="C208" s="219" t="s">
        <v>303</v>
      </c>
      <c r="D208" s="219" t="s">
        <v>127</v>
      </c>
      <c r="E208" s="220" t="s">
        <v>304</v>
      </c>
      <c r="F208" s="221" t="s">
        <v>305</v>
      </c>
      <c r="G208" s="222" t="s">
        <v>130</v>
      </c>
      <c r="H208" s="223">
        <v>332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41</v>
      </c>
      <c r="O208" s="91"/>
      <c r="P208" s="229">
        <f>O208*H208</f>
        <v>0</v>
      </c>
      <c r="Q208" s="229">
        <v>0.00031</v>
      </c>
      <c r="R208" s="229">
        <f>Q208*H208</f>
        <v>0.10292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131</v>
      </c>
      <c r="AT208" s="231" t="s">
        <v>127</v>
      </c>
      <c r="AU208" s="231" t="s">
        <v>86</v>
      </c>
      <c r="AY208" s="17" t="s">
        <v>125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84</v>
      </c>
      <c r="BK208" s="232">
        <f>ROUND(I208*H208,2)</f>
        <v>0</v>
      </c>
      <c r="BL208" s="17" t="s">
        <v>131</v>
      </c>
      <c r="BM208" s="231" t="s">
        <v>306</v>
      </c>
    </row>
    <row r="209" s="13" customFormat="1">
      <c r="A209" s="13"/>
      <c r="B209" s="233"/>
      <c r="C209" s="234"/>
      <c r="D209" s="235" t="s">
        <v>136</v>
      </c>
      <c r="E209" s="236" t="s">
        <v>1</v>
      </c>
      <c r="F209" s="237" t="s">
        <v>307</v>
      </c>
      <c r="G209" s="234"/>
      <c r="H209" s="238">
        <v>332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136</v>
      </c>
      <c r="AU209" s="244" t="s">
        <v>86</v>
      </c>
      <c r="AV209" s="13" t="s">
        <v>86</v>
      </c>
      <c r="AW209" s="13" t="s">
        <v>32</v>
      </c>
      <c r="AX209" s="13" t="s">
        <v>84</v>
      </c>
      <c r="AY209" s="244" t="s">
        <v>125</v>
      </c>
    </row>
    <row r="210" s="2" customFormat="1" ht="14.4" customHeight="1">
      <c r="A210" s="38"/>
      <c r="B210" s="39"/>
      <c r="C210" s="266" t="s">
        <v>308</v>
      </c>
      <c r="D210" s="266" t="s">
        <v>273</v>
      </c>
      <c r="E210" s="267" t="s">
        <v>309</v>
      </c>
      <c r="F210" s="268" t="s">
        <v>310</v>
      </c>
      <c r="G210" s="269" t="s">
        <v>130</v>
      </c>
      <c r="H210" s="270">
        <v>398.39999999999998</v>
      </c>
      <c r="I210" s="271"/>
      <c r="J210" s="272">
        <f>ROUND(I210*H210,2)</f>
        <v>0</v>
      </c>
      <c r="K210" s="273"/>
      <c r="L210" s="274"/>
      <c r="M210" s="275" t="s">
        <v>1</v>
      </c>
      <c r="N210" s="276" t="s">
        <v>41</v>
      </c>
      <c r="O210" s="91"/>
      <c r="P210" s="229">
        <f>O210*H210</f>
        <v>0</v>
      </c>
      <c r="Q210" s="229">
        <v>0.00029999999999999997</v>
      </c>
      <c r="R210" s="229">
        <f>Q210*H210</f>
        <v>0.11951999999999999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158</v>
      </c>
      <c r="AT210" s="231" t="s">
        <v>273</v>
      </c>
      <c r="AU210" s="231" t="s">
        <v>86</v>
      </c>
      <c r="AY210" s="17" t="s">
        <v>125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84</v>
      </c>
      <c r="BK210" s="232">
        <f>ROUND(I210*H210,2)</f>
        <v>0</v>
      </c>
      <c r="BL210" s="17" t="s">
        <v>131</v>
      </c>
      <c r="BM210" s="231" t="s">
        <v>311</v>
      </c>
    </row>
    <row r="211" s="13" customFormat="1">
      <c r="A211" s="13"/>
      <c r="B211" s="233"/>
      <c r="C211" s="234"/>
      <c r="D211" s="235" t="s">
        <v>136</v>
      </c>
      <c r="E211" s="234"/>
      <c r="F211" s="237" t="s">
        <v>312</v>
      </c>
      <c r="G211" s="234"/>
      <c r="H211" s="238">
        <v>398.39999999999998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136</v>
      </c>
      <c r="AU211" s="244" t="s">
        <v>86</v>
      </c>
      <c r="AV211" s="13" t="s">
        <v>86</v>
      </c>
      <c r="AW211" s="13" t="s">
        <v>4</v>
      </c>
      <c r="AX211" s="13" t="s">
        <v>84</v>
      </c>
      <c r="AY211" s="244" t="s">
        <v>125</v>
      </c>
    </row>
    <row r="212" s="2" customFormat="1" ht="34.8" customHeight="1">
      <c r="A212" s="38"/>
      <c r="B212" s="39"/>
      <c r="C212" s="219" t="s">
        <v>313</v>
      </c>
      <c r="D212" s="219" t="s">
        <v>127</v>
      </c>
      <c r="E212" s="220" t="s">
        <v>314</v>
      </c>
      <c r="F212" s="221" t="s">
        <v>315</v>
      </c>
      <c r="G212" s="222" t="s">
        <v>152</v>
      </c>
      <c r="H212" s="223">
        <v>166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41</v>
      </c>
      <c r="O212" s="91"/>
      <c r="P212" s="229">
        <f>O212*H212</f>
        <v>0</v>
      </c>
      <c r="Q212" s="229">
        <v>0.20477000000000001</v>
      </c>
      <c r="R212" s="229">
        <f>Q212*H212</f>
        <v>33.991820000000004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131</v>
      </c>
      <c r="AT212" s="231" t="s">
        <v>127</v>
      </c>
      <c r="AU212" s="231" t="s">
        <v>86</v>
      </c>
      <c r="AY212" s="17" t="s">
        <v>125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84</v>
      </c>
      <c r="BK212" s="232">
        <f>ROUND(I212*H212,2)</f>
        <v>0</v>
      </c>
      <c r="BL212" s="17" t="s">
        <v>131</v>
      </c>
      <c r="BM212" s="231" t="s">
        <v>316</v>
      </c>
    </row>
    <row r="213" s="14" customFormat="1">
      <c r="A213" s="14"/>
      <c r="B213" s="245"/>
      <c r="C213" s="246"/>
      <c r="D213" s="235" t="s">
        <v>136</v>
      </c>
      <c r="E213" s="247" t="s">
        <v>1</v>
      </c>
      <c r="F213" s="248" t="s">
        <v>166</v>
      </c>
      <c r="G213" s="246"/>
      <c r="H213" s="247" t="s">
        <v>1</v>
      </c>
      <c r="I213" s="249"/>
      <c r="J213" s="246"/>
      <c r="K213" s="246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136</v>
      </c>
      <c r="AU213" s="254" t="s">
        <v>86</v>
      </c>
      <c r="AV213" s="14" t="s">
        <v>84</v>
      </c>
      <c r="AW213" s="14" t="s">
        <v>32</v>
      </c>
      <c r="AX213" s="14" t="s">
        <v>76</v>
      </c>
      <c r="AY213" s="254" t="s">
        <v>125</v>
      </c>
    </row>
    <row r="214" s="14" customFormat="1">
      <c r="A214" s="14"/>
      <c r="B214" s="245"/>
      <c r="C214" s="246"/>
      <c r="D214" s="235" t="s">
        <v>136</v>
      </c>
      <c r="E214" s="247" t="s">
        <v>1</v>
      </c>
      <c r="F214" s="248" t="s">
        <v>167</v>
      </c>
      <c r="G214" s="246"/>
      <c r="H214" s="247" t="s">
        <v>1</v>
      </c>
      <c r="I214" s="249"/>
      <c r="J214" s="246"/>
      <c r="K214" s="246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136</v>
      </c>
      <c r="AU214" s="254" t="s">
        <v>86</v>
      </c>
      <c r="AV214" s="14" t="s">
        <v>84</v>
      </c>
      <c r="AW214" s="14" t="s">
        <v>32</v>
      </c>
      <c r="AX214" s="14" t="s">
        <v>76</v>
      </c>
      <c r="AY214" s="254" t="s">
        <v>125</v>
      </c>
    </row>
    <row r="215" s="14" customFormat="1">
      <c r="A215" s="14"/>
      <c r="B215" s="245"/>
      <c r="C215" s="246"/>
      <c r="D215" s="235" t="s">
        <v>136</v>
      </c>
      <c r="E215" s="247" t="s">
        <v>1</v>
      </c>
      <c r="F215" s="248" t="s">
        <v>194</v>
      </c>
      <c r="G215" s="246"/>
      <c r="H215" s="247" t="s">
        <v>1</v>
      </c>
      <c r="I215" s="249"/>
      <c r="J215" s="246"/>
      <c r="K215" s="246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136</v>
      </c>
      <c r="AU215" s="254" t="s">
        <v>86</v>
      </c>
      <c r="AV215" s="14" t="s">
        <v>84</v>
      </c>
      <c r="AW215" s="14" t="s">
        <v>32</v>
      </c>
      <c r="AX215" s="14" t="s">
        <v>76</v>
      </c>
      <c r="AY215" s="254" t="s">
        <v>125</v>
      </c>
    </row>
    <row r="216" s="13" customFormat="1">
      <c r="A216" s="13"/>
      <c r="B216" s="233"/>
      <c r="C216" s="234"/>
      <c r="D216" s="235" t="s">
        <v>136</v>
      </c>
      <c r="E216" s="236" t="s">
        <v>1</v>
      </c>
      <c r="F216" s="237" t="s">
        <v>317</v>
      </c>
      <c r="G216" s="234"/>
      <c r="H216" s="238">
        <v>166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136</v>
      </c>
      <c r="AU216" s="244" t="s">
        <v>86</v>
      </c>
      <c r="AV216" s="13" t="s">
        <v>86</v>
      </c>
      <c r="AW216" s="13" t="s">
        <v>32</v>
      </c>
      <c r="AX216" s="13" t="s">
        <v>84</v>
      </c>
      <c r="AY216" s="244" t="s">
        <v>125</v>
      </c>
    </row>
    <row r="217" s="2" customFormat="1" ht="14.4" customHeight="1">
      <c r="A217" s="38"/>
      <c r="B217" s="39"/>
      <c r="C217" s="219" t="s">
        <v>318</v>
      </c>
      <c r="D217" s="219" t="s">
        <v>127</v>
      </c>
      <c r="E217" s="220" t="s">
        <v>319</v>
      </c>
      <c r="F217" s="221" t="s">
        <v>320</v>
      </c>
      <c r="G217" s="222" t="s">
        <v>321</v>
      </c>
      <c r="H217" s="223">
        <v>3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41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131</v>
      </c>
      <c r="AT217" s="231" t="s">
        <v>127</v>
      </c>
      <c r="AU217" s="231" t="s">
        <v>86</v>
      </c>
      <c r="AY217" s="17" t="s">
        <v>125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131</v>
      </c>
      <c r="BM217" s="231" t="s">
        <v>322</v>
      </c>
    </row>
    <row r="218" s="12" customFormat="1" ht="22.8" customHeight="1">
      <c r="A218" s="12"/>
      <c r="B218" s="203"/>
      <c r="C218" s="204"/>
      <c r="D218" s="205" t="s">
        <v>75</v>
      </c>
      <c r="E218" s="217" t="s">
        <v>131</v>
      </c>
      <c r="F218" s="217" t="s">
        <v>323</v>
      </c>
      <c r="G218" s="204"/>
      <c r="H218" s="204"/>
      <c r="I218" s="207"/>
      <c r="J218" s="218">
        <f>BK218</f>
        <v>0</v>
      </c>
      <c r="K218" s="204"/>
      <c r="L218" s="209"/>
      <c r="M218" s="210"/>
      <c r="N218" s="211"/>
      <c r="O218" s="211"/>
      <c r="P218" s="212">
        <f>SUM(P219:P225)</f>
        <v>0</v>
      </c>
      <c r="Q218" s="211"/>
      <c r="R218" s="212">
        <f>SUM(R219:R225)</f>
        <v>0.013272000000000001</v>
      </c>
      <c r="S218" s="211"/>
      <c r="T218" s="213">
        <f>SUM(T219:T225)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84</v>
      </c>
      <c r="AT218" s="215" t="s">
        <v>75</v>
      </c>
      <c r="AU218" s="215" t="s">
        <v>84</v>
      </c>
      <c r="AY218" s="214" t="s">
        <v>125</v>
      </c>
      <c r="BK218" s="216">
        <f>SUM(BK219:BK225)</f>
        <v>0</v>
      </c>
    </row>
    <row r="219" s="2" customFormat="1" ht="22.2" customHeight="1">
      <c r="A219" s="38"/>
      <c r="B219" s="39"/>
      <c r="C219" s="219" t="s">
        <v>324</v>
      </c>
      <c r="D219" s="219" t="s">
        <v>127</v>
      </c>
      <c r="E219" s="220" t="s">
        <v>325</v>
      </c>
      <c r="F219" s="221" t="s">
        <v>326</v>
      </c>
      <c r="G219" s="222" t="s">
        <v>172</v>
      </c>
      <c r="H219" s="223">
        <v>4.0199999999999996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41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131</v>
      </c>
      <c r="AT219" s="231" t="s">
        <v>127</v>
      </c>
      <c r="AU219" s="231" t="s">
        <v>86</v>
      </c>
      <c r="AY219" s="17" t="s">
        <v>125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131</v>
      </c>
      <c r="BM219" s="231" t="s">
        <v>327</v>
      </c>
    </row>
    <row r="220" s="13" customFormat="1">
      <c r="A220" s="13"/>
      <c r="B220" s="233"/>
      <c r="C220" s="234"/>
      <c r="D220" s="235" t="s">
        <v>136</v>
      </c>
      <c r="E220" s="236" t="s">
        <v>1</v>
      </c>
      <c r="F220" s="237" t="s">
        <v>328</v>
      </c>
      <c r="G220" s="234"/>
      <c r="H220" s="238">
        <v>4.0199999999999996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136</v>
      </c>
      <c r="AU220" s="244" t="s">
        <v>86</v>
      </c>
      <c r="AV220" s="13" t="s">
        <v>86</v>
      </c>
      <c r="AW220" s="13" t="s">
        <v>32</v>
      </c>
      <c r="AX220" s="13" t="s">
        <v>84</v>
      </c>
      <c r="AY220" s="244" t="s">
        <v>125</v>
      </c>
    </row>
    <row r="221" s="2" customFormat="1" ht="22.2" customHeight="1">
      <c r="A221" s="38"/>
      <c r="B221" s="39"/>
      <c r="C221" s="219" t="s">
        <v>329</v>
      </c>
      <c r="D221" s="219" t="s">
        <v>127</v>
      </c>
      <c r="E221" s="220" t="s">
        <v>330</v>
      </c>
      <c r="F221" s="221" t="s">
        <v>331</v>
      </c>
      <c r="G221" s="222" t="s">
        <v>172</v>
      </c>
      <c r="H221" s="223">
        <v>0.36799999999999999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41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131</v>
      </c>
      <c r="AT221" s="231" t="s">
        <v>127</v>
      </c>
      <c r="AU221" s="231" t="s">
        <v>86</v>
      </c>
      <c r="AY221" s="17" t="s">
        <v>125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84</v>
      </c>
      <c r="BK221" s="232">
        <f>ROUND(I221*H221,2)</f>
        <v>0</v>
      </c>
      <c r="BL221" s="17" t="s">
        <v>131</v>
      </c>
      <c r="BM221" s="231" t="s">
        <v>332</v>
      </c>
    </row>
    <row r="222" s="14" customFormat="1">
      <c r="A222" s="14"/>
      <c r="B222" s="245"/>
      <c r="C222" s="246"/>
      <c r="D222" s="235" t="s">
        <v>136</v>
      </c>
      <c r="E222" s="247" t="s">
        <v>1</v>
      </c>
      <c r="F222" s="248" t="s">
        <v>333</v>
      </c>
      <c r="G222" s="246"/>
      <c r="H222" s="247" t="s">
        <v>1</v>
      </c>
      <c r="I222" s="249"/>
      <c r="J222" s="246"/>
      <c r="K222" s="246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136</v>
      </c>
      <c r="AU222" s="254" t="s">
        <v>86</v>
      </c>
      <c r="AV222" s="14" t="s">
        <v>84</v>
      </c>
      <c r="AW222" s="14" t="s">
        <v>32</v>
      </c>
      <c r="AX222" s="14" t="s">
        <v>76</v>
      </c>
      <c r="AY222" s="254" t="s">
        <v>125</v>
      </c>
    </row>
    <row r="223" s="13" customFormat="1">
      <c r="A223" s="13"/>
      <c r="B223" s="233"/>
      <c r="C223" s="234"/>
      <c r="D223" s="235" t="s">
        <v>136</v>
      </c>
      <c r="E223" s="236" t="s">
        <v>1</v>
      </c>
      <c r="F223" s="237" t="s">
        <v>334</v>
      </c>
      <c r="G223" s="234"/>
      <c r="H223" s="238">
        <v>0.36799999999999999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136</v>
      </c>
      <c r="AU223" s="244" t="s">
        <v>86</v>
      </c>
      <c r="AV223" s="13" t="s">
        <v>86</v>
      </c>
      <c r="AW223" s="13" t="s">
        <v>32</v>
      </c>
      <c r="AX223" s="13" t="s">
        <v>84</v>
      </c>
      <c r="AY223" s="244" t="s">
        <v>125</v>
      </c>
    </row>
    <row r="224" s="2" customFormat="1" ht="22.2" customHeight="1">
      <c r="A224" s="38"/>
      <c r="B224" s="39"/>
      <c r="C224" s="219" t="s">
        <v>335</v>
      </c>
      <c r="D224" s="219" t="s">
        <v>127</v>
      </c>
      <c r="E224" s="220" t="s">
        <v>336</v>
      </c>
      <c r="F224" s="221" t="s">
        <v>337</v>
      </c>
      <c r="G224" s="222" t="s">
        <v>130</v>
      </c>
      <c r="H224" s="223">
        <v>2.1000000000000001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41</v>
      </c>
      <c r="O224" s="91"/>
      <c r="P224" s="229">
        <f>O224*H224</f>
        <v>0</v>
      </c>
      <c r="Q224" s="229">
        <v>0.0063200000000000001</v>
      </c>
      <c r="R224" s="229">
        <f>Q224*H224</f>
        <v>0.013272000000000001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131</v>
      </c>
      <c r="AT224" s="231" t="s">
        <v>127</v>
      </c>
      <c r="AU224" s="231" t="s">
        <v>86</v>
      </c>
      <c r="AY224" s="17" t="s">
        <v>125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84</v>
      </c>
      <c r="BK224" s="232">
        <f>ROUND(I224*H224,2)</f>
        <v>0</v>
      </c>
      <c r="BL224" s="17" t="s">
        <v>131</v>
      </c>
      <c r="BM224" s="231" t="s">
        <v>338</v>
      </c>
    </row>
    <row r="225" s="13" customFormat="1">
      <c r="A225" s="13"/>
      <c r="B225" s="233"/>
      <c r="C225" s="234"/>
      <c r="D225" s="235" t="s">
        <v>136</v>
      </c>
      <c r="E225" s="236" t="s">
        <v>1</v>
      </c>
      <c r="F225" s="237" t="s">
        <v>339</v>
      </c>
      <c r="G225" s="234"/>
      <c r="H225" s="238">
        <v>2.1000000000000001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136</v>
      </c>
      <c r="AU225" s="244" t="s">
        <v>86</v>
      </c>
      <c r="AV225" s="13" t="s">
        <v>86</v>
      </c>
      <c r="AW225" s="13" t="s">
        <v>32</v>
      </c>
      <c r="AX225" s="13" t="s">
        <v>84</v>
      </c>
      <c r="AY225" s="244" t="s">
        <v>125</v>
      </c>
    </row>
    <row r="226" s="12" customFormat="1" ht="22.8" customHeight="1">
      <c r="A226" s="12"/>
      <c r="B226" s="203"/>
      <c r="C226" s="204"/>
      <c r="D226" s="205" t="s">
        <v>75</v>
      </c>
      <c r="E226" s="217" t="s">
        <v>145</v>
      </c>
      <c r="F226" s="217" t="s">
        <v>340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SUM(P227:P268)</f>
        <v>0</v>
      </c>
      <c r="Q226" s="211"/>
      <c r="R226" s="212">
        <f>SUM(R227:R268)</f>
        <v>411.95979699999998</v>
      </c>
      <c r="S226" s="211"/>
      <c r="T226" s="213">
        <f>SUM(T227:T268)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84</v>
      </c>
      <c r="AT226" s="215" t="s">
        <v>75</v>
      </c>
      <c r="AU226" s="215" t="s">
        <v>84</v>
      </c>
      <c r="AY226" s="214" t="s">
        <v>125</v>
      </c>
      <c r="BK226" s="216">
        <f>SUM(BK227:BK268)</f>
        <v>0</v>
      </c>
    </row>
    <row r="227" s="2" customFormat="1" ht="14.4" customHeight="1">
      <c r="A227" s="38"/>
      <c r="B227" s="39"/>
      <c r="C227" s="219" t="s">
        <v>341</v>
      </c>
      <c r="D227" s="219" t="s">
        <v>127</v>
      </c>
      <c r="E227" s="220" t="s">
        <v>342</v>
      </c>
      <c r="F227" s="221" t="s">
        <v>343</v>
      </c>
      <c r="G227" s="222" t="s">
        <v>130</v>
      </c>
      <c r="H227" s="223">
        <v>1313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41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131</v>
      </c>
      <c r="AT227" s="231" t="s">
        <v>127</v>
      </c>
      <c r="AU227" s="231" t="s">
        <v>86</v>
      </c>
      <c r="AY227" s="17" t="s">
        <v>125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84</v>
      </c>
      <c r="BK227" s="232">
        <f>ROUND(I227*H227,2)</f>
        <v>0</v>
      </c>
      <c r="BL227" s="17" t="s">
        <v>131</v>
      </c>
      <c r="BM227" s="231" t="s">
        <v>344</v>
      </c>
    </row>
    <row r="228" s="14" customFormat="1">
      <c r="A228" s="14"/>
      <c r="B228" s="245"/>
      <c r="C228" s="246"/>
      <c r="D228" s="235" t="s">
        <v>136</v>
      </c>
      <c r="E228" s="247" t="s">
        <v>1</v>
      </c>
      <c r="F228" s="248" t="s">
        <v>345</v>
      </c>
      <c r="G228" s="246"/>
      <c r="H228" s="247" t="s">
        <v>1</v>
      </c>
      <c r="I228" s="249"/>
      <c r="J228" s="246"/>
      <c r="K228" s="246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136</v>
      </c>
      <c r="AU228" s="254" t="s">
        <v>86</v>
      </c>
      <c r="AV228" s="14" t="s">
        <v>84</v>
      </c>
      <c r="AW228" s="14" t="s">
        <v>32</v>
      </c>
      <c r="AX228" s="14" t="s">
        <v>76</v>
      </c>
      <c r="AY228" s="254" t="s">
        <v>125</v>
      </c>
    </row>
    <row r="229" s="13" customFormat="1">
      <c r="A229" s="13"/>
      <c r="B229" s="233"/>
      <c r="C229" s="234"/>
      <c r="D229" s="235" t="s">
        <v>136</v>
      </c>
      <c r="E229" s="236" t="s">
        <v>1</v>
      </c>
      <c r="F229" s="237" t="s">
        <v>346</v>
      </c>
      <c r="G229" s="234"/>
      <c r="H229" s="238">
        <v>1313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136</v>
      </c>
      <c r="AU229" s="244" t="s">
        <v>86</v>
      </c>
      <c r="AV229" s="13" t="s">
        <v>86</v>
      </c>
      <c r="AW229" s="13" t="s">
        <v>32</v>
      </c>
      <c r="AX229" s="13" t="s">
        <v>84</v>
      </c>
      <c r="AY229" s="244" t="s">
        <v>125</v>
      </c>
    </row>
    <row r="230" s="2" customFormat="1" ht="14.4" customHeight="1">
      <c r="A230" s="38"/>
      <c r="B230" s="39"/>
      <c r="C230" s="219" t="s">
        <v>347</v>
      </c>
      <c r="D230" s="219" t="s">
        <v>127</v>
      </c>
      <c r="E230" s="220" t="s">
        <v>348</v>
      </c>
      <c r="F230" s="221" t="s">
        <v>349</v>
      </c>
      <c r="G230" s="222" t="s">
        <v>130</v>
      </c>
      <c r="H230" s="223">
        <v>1486.6800000000001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41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131</v>
      </c>
      <c r="AT230" s="231" t="s">
        <v>127</v>
      </c>
      <c r="AU230" s="231" t="s">
        <v>86</v>
      </c>
      <c r="AY230" s="17" t="s">
        <v>125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84</v>
      </c>
      <c r="BK230" s="232">
        <f>ROUND(I230*H230,2)</f>
        <v>0</v>
      </c>
      <c r="BL230" s="17" t="s">
        <v>131</v>
      </c>
      <c r="BM230" s="231" t="s">
        <v>350</v>
      </c>
    </row>
    <row r="231" s="14" customFormat="1">
      <c r="A231" s="14"/>
      <c r="B231" s="245"/>
      <c r="C231" s="246"/>
      <c r="D231" s="235" t="s">
        <v>136</v>
      </c>
      <c r="E231" s="247" t="s">
        <v>1</v>
      </c>
      <c r="F231" s="248" t="s">
        <v>345</v>
      </c>
      <c r="G231" s="246"/>
      <c r="H231" s="247" t="s">
        <v>1</v>
      </c>
      <c r="I231" s="249"/>
      <c r="J231" s="246"/>
      <c r="K231" s="246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136</v>
      </c>
      <c r="AU231" s="254" t="s">
        <v>86</v>
      </c>
      <c r="AV231" s="14" t="s">
        <v>84</v>
      </c>
      <c r="AW231" s="14" t="s">
        <v>32</v>
      </c>
      <c r="AX231" s="14" t="s">
        <v>76</v>
      </c>
      <c r="AY231" s="254" t="s">
        <v>125</v>
      </c>
    </row>
    <row r="232" s="13" customFormat="1">
      <c r="A232" s="13"/>
      <c r="B232" s="233"/>
      <c r="C232" s="234"/>
      <c r="D232" s="235" t="s">
        <v>136</v>
      </c>
      <c r="E232" s="236" t="s">
        <v>1</v>
      </c>
      <c r="F232" s="237" t="s">
        <v>351</v>
      </c>
      <c r="G232" s="234"/>
      <c r="H232" s="238">
        <v>1486.6800000000001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136</v>
      </c>
      <c r="AU232" s="244" t="s">
        <v>86</v>
      </c>
      <c r="AV232" s="13" t="s">
        <v>86</v>
      </c>
      <c r="AW232" s="13" t="s">
        <v>32</v>
      </c>
      <c r="AX232" s="13" t="s">
        <v>84</v>
      </c>
      <c r="AY232" s="244" t="s">
        <v>125</v>
      </c>
    </row>
    <row r="233" s="2" customFormat="1" ht="14.4" customHeight="1">
      <c r="A233" s="38"/>
      <c r="B233" s="39"/>
      <c r="C233" s="219" t="s">
        <v>352</v>
      </c>
      <c r="D233" s="219" t="s">
        <v>127</v>
      </c>
      <c r="E233" s="220" t="s">
        <v>353</v>
      </c>
      <c r="F233" s="221" t="s">
        <v>354</v>
      </c>
      <c r="G233" s="222" t="s">
        <v>130</v>
      </c>
      <c r="H233" s="223">
        <v>283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41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131</v>
      </c>
      <c r="AT233" s="231" t="s">
        <v>127</v>
      </c>
      <c r="AU233" s="231" t="s">
        <v>86</v>
      </c>
      <c r="AY233" s="17" t="s">
        <v>125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84</v>
      </c>
      <c r="BK233" s="232">
        <f>ROUND(I233*H233,2)</f>
        <v>0</v>
      </c>
      <c r="BL233" s="17" t="s">
        <v>131</v>
      </c>
      <c r="BM233" s="231" t="s">
        <v>355</v>
      </c>
    </row>
    <row r="234" s="14" customFormat="1">
      <c r="A234" s="14"/>
      <c r="B234" s="245"/>
      <c r="C234" s="246"/>
      <c r="D234" s="235" t="s">
        <v>136</v>
      </c>
      <c r="E234" s="247" t="s">
        <v>1</v>
      </c>
      <c r="F234" s="248" t="s">
        <v>345</v>
      </c>
      <c r="G234" s="246"/>
      <c r="H234" s="247" t="s">
        <v>1</v>
      </c>
      <c r="I234" s="249"/>
      <c r="J234" s="246"/>
      <c r="K234" s="246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136</v>
      </c>
      <c r="AU234" s="254" t="s">
        <v>86</v>
      </c>
      <c r="AV234" s="14" t="s">
        <v>84</v>
      </c>
      <c r="AW234" s="14" t="s">
        <v>32</v>
      </c>
      <c r="AX234" s="14" t="s">
        <v>76</v>
      </c>
      <c r="AY234" s="254" t="s">
        <v>125</v>
      </c>
    </row>
    <row r="235" s="13" customFormat="1">
      <c r="A235" s="13"/>
      <c r="B235" s="233"/>
      <c r="C235" s="234"/>
      <c r="D235" s="235" t="s">
        <v>136</v>
      </c>
      <c r="E235" s="236" t="s">
        <v>1</v>
      </c>
      <c r="F235" s="237" t="s">
        <v>356</v>
      </c>
      <c r="G235" s="234"/>
      <c r="H235" s="238">
        <v>283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136</v>
      </c>
      <c r="AU235" s="244" t="s">
        <v>86</v>
      </c>
      <c r="AV235" s="13" t="s">
        <v>86</v>
      </c>
      <c r="AW235" s="13" t="s">
        <v>32</v>
      </c>
      <c r="AX235" s="13" t="s">
        <v>84</v>
      </c>
      <c r="AY235" s="244" t="s">
        <v>125</v>
      </c>
    </row>
    <row r="236" s="2" customFormat="1" ht="19.8" customHeight="1">
      <c r="A236" s="38"/>
      <c r="B236" s="39"/>
      <c r="C236" s="219" t="s">
        <v>357</v>
      </c>
      <c r="D236" s="219" t="s">
        <v>127</v>
      </c>
      <c r="E236" s="220" t="s">
        <v>358</v>
      </c>
      <c r="F236" s="221" t="s">
        <v>359</v>
      </c>
      <c r="G236" s="222" t="s">
        <v>130</v>
      </c>
      <c r="H236" s="223">
        <v>3676.1599999999999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41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131</v>
      </c>
      <c r="AT236" s="231" t="s">
        <v>127</v>
      </c>
      <c r="AU236" s="231" t="s">
        <v>86</v>
      </c>
      <c r="AY236" s="17" t="s">
        <v>125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84</v>
      </c>
      <c r="BK236" s="232">
        <f>ROUND(I236*H236,2)</f>
        <v>0</v>
      </c>
      <c r="BL236" s="17" t="s">
        <v>131</v>
      </c>
      <c r="BM236" s="231" t="s">
        <v>360</v>
      </c>
    </row>
    <row r="237" s="14" customFormat="1">
      <c r="A237" s="14"/>
      <c r="B237" s="245"/>
      <c r="C237" s="246"/>
      <c r="D237" s="235" t="s">
        <v>136</v>
      </c>
      <c r="E237" s="247" t="s">
        <v>1</v>
      </c>
      <c r="F237" s="248" t="s">
        <v>166</v>
      </c>
      <c r="G237" s="246"/>
      <c r="H237" s="247" t="s">
        <v>1</v>
      </c>
      <c r="I237" s="249"/>
      <c r="J237" s="246"/>
      <c r="K237" s="246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136</v>
      </c>
      <c r="AU237" s="254" t="s">
        <v>86</v>
      </c>
      <c r="AV237" s="14" t="s">
        <v>84</v>
      </c>
      <c r="AW237" s="14" t="s">
        <v>32</v>
      </c>
      <c r="AX237" s="14" t="s">
        <v>76</v>
      </c>
      <c r="AY237" s="254" t="s">
        <v>125</v>
      </c>
    </row>
    <row r="238" s="14" customFormat="1">
      <c r="A238" s="14"/>
      <c r="B238" s="245"/>
      <c r="C238" s="246"/>
      <c r="D238" s="235" t="s">
        <v>136</v>
      </c>
      <c r="E238" s="247" t="s">
        <v>1</v>
      </c>
      <c r="F238" s="248" t="s">
        <v>194</v>
      </c>
      <c r="G238" s="246"/>
      <c r="H238" s="247" t="s">
        <v>1</v>
      </c>
      <c r="I238" s="249"/>
      <c r="J238" s="246"/>
      <c r="K238" s="246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136</v>
      </c>
      <c r="AU238" s="254" t="s">
        <v>86</v>
      </c>
      <c r="AV238" s="14" t="s">
        <v>84</v>
      </c>
      <c r="AW238" s="14" t="s">
        <v>32</v>
      </c>
      <c r="AX238" s="14" t="s">
        <v>76</v>
      </c>
      <c r="AY238" s="254" t="s">
        <v>125</v>
      </c>
    </row>
    <row r="239" s="14" customFormat="1">
      <c r="A239" s="14"/>
      <c r="B239" s="245"/>
      <c r="C239" s="246"/>
      <c r="D239" s="235" t="s">
        <v>136</v>
      </c>
      <c r="E239" s="247" t="s">
        <v>1</v>
      </c>
      <c r="F239" s="248" t="s">
        <v>361</v>
      </c>
      <c r="G239" s="246"/>
      <c r="H239" s="247" t="s">
        <v>1</v>
      </c>
      <c r="I239" s="249"/>
      <c r="J239" s="246"/>
      <c r="K239" s="246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136</v>
      </c>
      <c r="AU239" s="254" t="s">
        <v>86</v>
      </c>
      <c r="AV239" s="14" t="s">
        <v>84</v>
      </c>
      <c r="AW239" s="14" t="s">
        <v>32</v>
      </c>
      <c r="AX239" s="14" t="s">
        <v>76</v>
      </c>
      <c r="AY239" s="254" t="s">
        <v>125</v>
      </c>
    </row>
    <row r="240" s="13" customFormat="1">
      <c r="A240" s="13"/>
      <c r="B240" s="233"/>
      <c r="C240" s="234"/>
      <c r="D240" s="235" t="s">
        <v>136</v>
      </c>
      <c r="E240" s="236" t="s">
        <v>1</v>
      </c>
      <c r="F240" s="237" t="s">
        <v>362</v>
      </c>
      <c r="G240" s="234"/>
      <c r="H240" s="238">
        <v>3676.1599999999999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136</v>
      </c>
      <c r="AU240" s="244" t="s">
        <v>86</v>
      </c>
      <c r="AV240" s="13" t="s">
        <v>86</v>
      </c>
      <c r="AW240" s="13" t="s">
        <v>32</v>
      </c>
      <c r="AX240" s="13" t="s">
        <v>84</v>
      </c>
      <c r="AY240" s="244" t="s">
        <v>125</v>
      </c>
    </row>
    <row r="241" s="2" customFormat="1" ht="22.2" customHeight="1">
      <c r="A241" s="38"/>
      <c r="B241" s="39"/>
      <c r="C241" s="219" t="s">
        <v>363</v>
      </c>
      <c r="D241" s="219" t="s">
        <v>127</v>
      </c>
      <c r="E241" s="220" t="s">
        <v>364</v>
      </c>
      <c r="F241" s="221" t="s">
        <v>365</v>
      </c>
      <c r="G241" s="222" t="s">
        <v>130</v>
      </c>
      <c r="H241" s="223">
        <v>283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41</v>
      </c>
      <c r="O241" s="91"/>
      <c r="P241" s="229">
        <f>O241*H241</f>
        <v>0</v>
      </c>
      <c r="Q241" s="229">
        <v>0.084250000000000005</v>
      </c>
      <c r="R241" s="229">
        <f>Q241*H241</f>
        <v>23.842750000000002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131</v>
      </c>
      <c r="AT241" s="231" t="s">
        <v>127</v>
      </c>
      <c r="AU241" s="231" t="s">
        <v>86</v>
      </c>
      <c r="AY241" s="17" t="s">
        <v>125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84</v>
      </c>
      <c r="BK241" s="232">
        <f>ROUND(I241*H241,2)</f>
        <v>0</v>
      </c>
      <c r="BL241" s="17" t="s">
        <v>131</v>
      </c>
      <c r="BM241" s="231" t="s">
        <v>366</v>
      </c>
    </row>
    <row r="242" s="2" customFormat="1" ht="19.8" customHeight="1">
      <c r="A242" s="38"/>
      <c r="B242" s="39"/>
      <c r="C242" s="266" t="s">
        <v>367</v>
      </c>
      <c r="D242" s="266" t="s">
        <v>273</v>
      </c>
      <c r="E242" s="267" t="s">
        <v>368</v>
      </c>
      <c r="F242" s="268" t="s">
        <v>369</v>
      </c>
      <c r="G242" s="269" t="s">
        <v>130</v>
      </c>
      <c r="H242" s="270">
        <v>280.86099999999999</v>
      </c>
      <c r="I242" s="271"/>
      <c r="J242" s="272">
        <f>ROUND(I242*H242,2)</f>
        <v>0</v>
      </c>
      <c r="K242" s="273"/>
      <c r="L242" s="274"/>
      <c r="M242" s="275" t="s">
        <v>1</v>
      </c>
      <c r="N242" s="276" t="s">
        <v>41</v>
      </c>
      <c r="O242" s="91"/>
      <c r="P242" s="229">
        <f>O242*H242</f>
        <v>0</v>
      </c>
      <c r="Q242" s="229">
        <v>0.13100000000000001</v>
      </c>
      <c r="R242" s="229">
        <f>Q242*H242</f>
        <v>36.792791000000001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158</v>
      </c>
      <c r="AT242" s="231" t="s">
        <v>273</v>
      </c>
      <c r="AU242" s="231" t="s">
        <v>86</v>
      </c>
      <c r="AY242" s="17" t="s">
        <v>125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84</v>
      </c>
      <c r="BK242" s="232">
        <f>ROUND(I242*H242,2)</f>
        <v>0</v>
      </c>
      <c r="BL242" s="17" t="s">
        <v>131</v>
      </c>
      <c r="BM242" s="231" t="s">
        <v>370</v>
      </c>
    </row>
    <row r="243" s="14" customFormat="1">
      <c r="A243" s="14"/>
      <c r="B243" s="245"/>
      <c r="C243" s="246"/>
      <c r="D243" s="235" t="s">
        <v>136</v>
      </c>
      <c r="E243" s="247" t="s">
        <v>1</v>
      </c>
      <c r="F243" s="248" t="s">
        <v>166</v>
      </c>
      <c r="G243" s="246"/>
      <c r="H243" s="247" t="s">
        <v>1</v>
      </c>
      <c r="I243" s="249"/>
      <c r="J243" s="246"/>
      <c r="K243" s="246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136</v>
      </c>
      <c r="AU243" s="254" t="s">
        <v>86</v>
      </c>
      <c r="AV243" s="14" t="s">
        <v>84</v>
      </c>
      <c r="AW243" s="14" t="s">
        <v>32</v>
      </c>
      <c r="AX243" s="14" t="s">
        <v>76</v>
      </c>
      <c r="AY243" s="254" t="s">
        <v>125</v>
      </c>
    </row>
    <row r="244" s="14" customFormat="1">
      <c r="A244" s="14"/>
      <c r="B244" s="245"/>
      <c r="C244" s="246"/>
      <c r="D244" s="235" t="s">
        <v>136</v>
      </c>
      <c r="E244" s="247" t="s">
        <v>1</v>
      </c>
      <c r="F244" s="248" t="s">
        <v>167</v>
      </c>
      <c r="G244" s="246"/>
      <c r="H244" s="247" t="s">
        <v>1</v>
      </c>
      <c r="I244" s="249"/>
      <c r="J244" s="246"/>
      <c r="K244" s="246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136</v>
      </c>
      <c r="AU244" s="254" t="s">
        <v>86</v>
      </c>
      <c r="AV244" s="14" t="s">
        <v>84</v>
      </c>
      <c r="AW244" s="14" t="s">
        <v>32</v>
      </c>
      <c r="AX244" s="14" t="s">
        <v>76</v>
      </c>
      <c r="AY244" s="254" t="s">
        <v>125</v>
      </c>
    </row>
    <row r="245" s="14" customFormat="1">
      <c r="A245" s="14"/>
      <c r="B245" s="245"/>
      <c r="C245" s="246"/>
      <c r="D245" s="235" t="s">
        <v>136</v>
      </c>
      <c r="E245" s="247" t="s">
        <v>1</v>
      </c>
      <c r="F245" s="248" t="s">
        <v>194</v>
      </c>
      <c r="G245" s="246"/>
      <c r="H245" s="247" t="s">
        <v>1</v>
      </c>
      <c r="I245" s="249"/>
      <c r="J245" s="246"/>
      <c r="K245" s="246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136</v>
      </c>
      <c r="AU245" s="254" t="s">
        <v>86</v>
      </c>
      <c r="AV245" s="14" t="s">
        <v>84</v>
      </c>
      <c r="AW245" s="14" t="s">
        <v>32</v>
      </c>
      <c r="AX245" s="14" t="s">
        <v>76</v>
      </c>
      <c r="AY245" s="254" t="s">
        <v>125</v>
      </c>
    </row>
    <row r="246" s="13" customFormat="1">
      <c r="A246" s="13"/>
      <c r="B246" s="233"/>
      <c r="C246" s="234"/>
      <c r="D246" s="235" t="s">
        <v>136</v>
      </c>
      <c r="E246" s="236" t="s">
        <v>1</v>
      </c>
      <c r="F246" s="237" t="s">
        <v>371</v>
      </c>
      <c r="G246" s="234"/>
      <c r="H246" s="238">
        <v>278.07999999999998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136</v>
      </c>
      <c r="AU246" s="244" t="s">
        <v>86</v>
      </c>
      <c r="AV246" s="13" t="s">
        <v>86</v>
      </c>
      <c r="AW246" s="13" t="s">
        <v>32</v>
      </c>
      <c r="AX246" s="13" t="s">
        <v>84</v>
      </c>
      <c r="AY246" s="244" t="s">
        <v>125</v>
      </c>
    </row>
    <row r="247" s="13" customFormat="1">
      <c r="A247" s="13"/>
      <c r="B247" s="233"/>
      <c r="C247" s="234"/>
      <c r="D247" s="235" t="s">
        <v>136</v>
      </c>
      <c r="E247" s="234"/>
      <c r="F247" s="237" t="s">
        <v>372</v>
      </c>
      <c r="G247" s="234"/>
      <c r="H247" s="238">
        <v>280.86099999999999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136</v>
      </c>
      <c r="AU247" s="244" t="s">
        <v>86</v>
      </c>
      <c r="AV247" s="13" t="s">
        <v>86</v>
      </c>
      <c r="AW247" s="13" t="s">
        <v>4</v>
      </c>
      <c r="AX247" s="13" t="s">
        <v>84</v>
      </c>
      <c r="AY247" s="244" t="s">
        <v>125</v>
      </c>
    </row>
    <row r="248" s="2" customFormat="1" ht="22.2" customHeight="1">
      <c r="A248" s="38"/>
      <c r="B248" s="39"/>
      <c r="C248" s="266" t="s">
        <v>373</v>
      </c>
      <c r="D248" s="266" t="s">
        <v>273</v>
      </c>
      <c r="E248" s="267" t="s">
        <v>374</v>
      </c>
      <c r="F248" s="268" t="s">
        <v>375</v>
      </c>
      <c r="G248" s="269" t="s">
        <v>130</v>
      </c>
      <c r="H248" s="270">
        <v>5.0679999999999996</v>
      </c>
      <c r="I248" s="271"/>
      <c r="J248" s="272">
        <f>ROUND(I248*H248,2)</f>
        <v>0</v>
      </c>
      <c r="K248" s="273"/>
      <c r="L248" s="274"/>
      <c r="M248" s="275" t="s">
        <v>1</v>
      </c>
      <c r="N248" s="276" t="s">
        <v>41</v>
      </c>
      <c r="O248" s="91"/>
      <c r="P248" s="229">
        <f>O248*H248</f>
        <v>0</v>
      </c>
      <c r="Q248" s="229">
        <v>0.13100000000000001</v>
      </c>
      <c r="R248" s="229">
        <f>Q248*H248</f>
        <v>0.66390799999999994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158</v>
      </c>
      <c r="AT248" s="231" t="s">
        <v>273</v>
      </c>
      <c r="AU248" s="231" t="s">
        <v>86</v>
      </c>
      <c r="AY248" s="17" t="s">
        <v>125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84</v>
      </c>
      <c r="BK248" s="232">
        <f>ROUND(I248*H248,2)</f>
        <v>0</v>
      </c>
      <c r="BL248" s="17" t="s">
        <v>131</v>
      </c>
      <c r="BM248" s="231" t="s">
        <v>376</v>
      </c>
    </row>
    <row r="249" s="13" customFormat="1">
      <c r="A249" s="13"/>
      <c r="B249" s="233"/>
      <c r="C249" s="234"/>
      <c r="D249" s="235" t="s">
        <v>136</v>
      </c>
      <c r="E249" s="236" t="s">
        <v>1</v>
      </c>
      <c r="F249" s="237" t="s">
        <v>377</v>
      </c>
      <c r="G249" s="234"/>
      <c r="H249" s="238">
        <v>4.9199999999999999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136</v>
      </c>
      <c r="AU249" s="244" t="s">
        <v>86</v>
      </c>
      <c r="AV249" s="13" t="s">
        <v>86</v>
      </c>
      <c r="AW249" s="13" t="s">
        <v>32</v>
      </c>
      <c r="AX249" s="13" t="s">
        <v>84</v>
      </c>
      <c r="AY249" s="244" t="s">
        <v>125</v>
      </c>
    </row>
    <row r="250" s="13" customFormat="1">
      <c r="A250" s="13"/>
      <c r="B250" s="233"/>
      <c r="C250" s="234"/>
      <c r="D250" s="235" t="s">
        <v>136</v>
      </c>
      <c r="E250" s="234"/>
      <c r="F250" s="237" t="s">
        <v>378</v>
      </c>
      <c r="G250" s="234"/>
      <c r="H250" s="238">
        <v>5.0679999999999996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136</v>
      </c>
      <c r="AU250" s="244" t="s">
        <v>86</v>
      </c>
      <c r="AV250" s="13" t="s">
        <v>86</v>
      </c>
      <c r="AW250" s="13" t="s">
        <v>4</v>
      </c>
      <c r="AX250" s="13" t="s">
        <v>84</v>
      </c>
      <c r="AY250" s="244" t="s">
        <v>125</v>
      </c>
    </row>
    <row r="251" s="2" customFormat="1" ht="30" customHeight="1">
      <c r="A251" s="38"/>
      <c r="B251" s="39"/>
      <c r="C251" s="219" t="s">
        <v>379</v>
      </c>
      <c r="D251" s="219" t="s">
        <v>127</v>
      </c>
      <c r="E251" s="220" t="s">
        <v>380</v>
      </c>
      <c r="F251" s="221" t="s">
        <v>381</v>
      </c>
      <c r="G251" s="222" t="s">
        <v>130</v>
      </c>
      <c r="H251" s="223">
        <v>4.9199999999999999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41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131</v>
      </c>
      <c r="AT251" s="231" t="s">
        <v>127</v>
      </c>
      <c r="AU251" s="231" t="s">
        <v>86</v>
      </c>
      <c r="AY251" s="17" t="s">
        <v>125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84</v>
      </c>
      <c r="BK251" s="232">
        <f>ROUND(I251*H251,2)</f>
        <v>0</v>
      </c>
      <c r="BL251" s="17" t="s">
        <v>131</v>
      </c>
      <c r="BM251" s="231" t="s">
        <v>382</v>
      </c>
    </row>
    <row r="252" s="2" customFormat="1" ht="22.2" customHeight="1">
      <c r="A252" s="38"/>
      <c r="B252" s="39"/>
      <c r="C252" s="219" t="s">
        <v>383</v>
      </c>
      <c r="D252" s="219" t="s">
        <v>127</v>
      </c>
      <c r="E252" s="220" t="s">
        <v>384</v>
      </c>
      <c r="F252" s="221" t="s">
        <v>385</v>
      </c>
      <c r="G252" s="222" t="s">
        <v>130</v>
      </c>
      <c r="H252" s="223">
        <v>1313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41</v>
      </c>
      <c r="O252" s="91"/>
      <c r="P252" s="229">
        <f>O252*H252</f>
        <v>0</v>
      </c>
      <c r="Q252" s="229">
        <v>0.10362</v>
      </c>
      <c r="R252" s="229">
        <f>Q252*H252</f>
        <v>136.05306000000002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131</v>
      </c>
      <c r="AT252" s="231" t="s">
        <v>127</v>
      </c>
      <c r="AU252" s="231" t="s">
        <v>86</v>
      </c>
      <c r="AY252" s="17" t="s">
        <v>125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84</v>
      </c>
      <c r="BK252" s="232">
        <f>ROUND(I252*H252,2)</f>
        <v>0</v>
      </c>
      <c r="BL252" s="17" t="s">
        <v>131</v>
      </c>
      <c r="BM252" s="231" t="s">
        <v>386</v>
      </c>
    </row>
    <row r="253" s="2" customFormat="1" ht="19.8" customHeight="1">
      <c r="A253" s="38"/>
      <c r="B253" s="39"/>
      <c r="C253" s="266" t="s">
        <v>387</v>
      </c>
      <c r="D253" s="266" t="s">
        <v>273</v>
      </c>
      <c r="E253" s="267" t="s">
        <v>388</v>
      </c>
      <c r="F253" s="268" t="s">
        <v>389</v>
      </c>
      <c r="G253" s="269" t="s">
        <v>130</v>
      </c>
      <c r="H253" s="270">
        <v>732.452</v>
      </c>
      <c r="I253" s="271"/>
      <c r="J253" s="272">
        <f>ROUND(I253*H253,2)</f>
        <v>0</v>
      </c>
      <c r="K253" s="273"/>
      <c r="L253" s="274"/>
      <c r="M253" s="275" t="s">
        <v>1</v>
      </c>
      <c r="N253" s="276" t="s">
        <v>41</v>
      </c>
      <c r="O253" s="91"/>
      <c r="P253" s="229">
        <f>O253*H253</f>
        <v>0</v>
      </c>
      <c r="Q253" s="229">
        <v>0.14999999999999999</v>
      </c>
      <c r="R253" s="229">
        <f>Q253*H253</f>
        <v>109.8678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158</v>
      </c>
      <c r="AT253" s="231" t="s">
        <v>273</v>
      </c>
      <c r="AU253" s="231" t="s">
        <v>86</v>
      </c>
      <c r="AY253" s="17" t="s">
        <v>125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84</v>
      </c>
      <c r="BK253" s="232">
        <f>ROUND(I253*H253,2)</f>
        <v>0</v>
      </c>
      <c r="BL253" s="17" t="s">
        <v>131</v>
      </c>
      <c r="BM253" s="231" t="s">
        <v>390</v>
      </c>
    </row>
    <row r="254" s="14" customFormat="1">
      <c r="A254" s="14"/>
      <c r="B254" s="245"/>
      <c r="C254" s="246"/>
      <c r="D254" s="235" t="s">
        <v>136</v>
      </c>
      <c r="E254" s="247" t="s">
        <v>1</v>
      </c>
      <c r="F254" s="248" t="s">
        <v>166</v>
      </c>
      <c r="G254" s="246"/>
      <c r="H254" s="247" t="s">
        <v>1</v>
      </c>
      <c r="I254" s="249"/>
      <c r="J254" s="246"/>
      <c r="K254" s="246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136</v>
      </c>
      <c r="AU254" s="254" t="s">
        <v>86</v>
      </c>
      <c r="AV254" s="14" t="s">
        <v>84</v>
      </c>
      <c r="AW254" s="14" t="s">
        <v>32</v>
      </c>
      <c r="AX254" s="14" t="s">
        <v>76</v>
      </c>
      <c r="AY254" s="254" t="s">
        <v>125</v>
      </c>
    </row>
    <row r="255" s="14" customFormat="1">
      <c r="A255" s="14"/>
      <c r="B255" s="245"/>
      <c r="C255" s="246"/>
      <c r="D255" s="235" t="s">
        <v>136</v>
      </c>
      <c r="E255" s="247" t="s">
        <v>1</v>
      </c>
      <c r="F255" s="248" t="s">
        <v>167</v>
      </c>
      <c r="G255" s="246"/>
      <c r="H255" s="247" t="s">
        <v>1</v>
      </c>
      <c r="I255" s="249"/>
      <c r="J255" s="246"/>
      <c r="K255" s="246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136</v>
      </c>
      <c r="AU255" s="254" t="s">
        <v>86</v>
      </c>
      <c r="AV255" s="14" t="s">
        <v>84</v>
      </c>
      <c r="AW255" s="14" t="s">
        <v>32</v>
      </c>
      <c r="AX255" s="14" t="s">
        <v>76</v>
      </c>
      <c r="AY255" s="254" t="s">
        <v>125</v>
      </c>
    </row>
    <row r="256" s="14" customFormat="1">
      <c r="A256" s="14"/>
      <c r="B256" s="245"/>
      <c r="C256" s="246"/>
      <c r="D256" s="235" t="s">
        <v>136</v>
      </c>
      <c r="E256" s="247" t="s">
        <v>1</v>
      </c>
      <c r="F256" s="248" t="s">
        <v>194</v>
      </c>
      <c r="G256" s="246"/>
      <c r="H256" s="247" t="s">
        <v>1</v>
      </c>
      <c r="I256" s="249"/>
      <c r="J256" s="246"/>
      <c r="K256" s="246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136</v>
      </c>
      <c r="AU256" s="254" t="s">
        <v>86</v>
      </c>
      <c r="AV256" s="14" t="s">
        <v>84</v>
      </c>
      <c r="AW256" s="14" t="s">
        <v>32</v>
      </c>
      <c r="AX256" s="14" t="s">
        <v>76</v>
      </c>
      <c r="AY256" s="254" t="s">
        <v>125</v>
      </c>
    </row>
    <row r="257" s="13" customFormat="1">
      <c r="A257" s="13"/>
      <c r="B257" s="233"/>
      <c r="C257" s="234"/>
      <c r="D257" s="235" t="s">
        <v>136</v>
      </c>
      <c r="E257" s="236" t="s">
        <v>1</v>
      </c>
      <c r="F257" s="237" t="s">
        <v>391</v>
      </c>
      <c r="G257" s="234"/>
      <c r="H257" s="238">
        <v>725.20000000000005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136</v>
      </c>
      <c r="AU257" s="244" t="s">
        <v>86</v>
      </c>
      <c r="AV257" s="13" t="s">
        <v>86</v>
      </c>
      <c r="AW257" s="13" t="s">
        <v>32</v>
      </c>
      <c r="AX257" s="13" t="s">
        <v>84</v>
      </c>
      <c r="AY257" s="244" t="s">
        <v>125</v>
      </c>
    </row>
    <row r="258" s="13" customFormat="1">
      <c r="A258" s="13"/>
      <c r="B258" s="233"/>
      <c r="C258" s="234"/>
      <c r="D258" s="235" t="s">
        <v>136</v>
      </c>
      <c r="E258" s="234"/>
      <c r="F258" s="237" t="s">
        <v>392</v>
      </c>
      <c r="G258" s="234"/>
      <c r="H258" s="238">
        <v>732.452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136</v>
      </c>
      <c r="AU258" s="244" t="s">
        <v>86</v>
      </c>
      <c r="AV258" s="13" t="s">
        <v>86</v>
      </c>
      <c r="AW258" s="13" t="s">
        <v>4</v>
      </c>
      <c r="AX258" s="13" t="s">
        <v>84</v>
      </c>
      <c r="AY258" s="244" t="s">
        <v>125</v>
      </c>
    </row>
    <row r="259" s="2" customFormat="1" ht="19.8" customHeight="1">
      <c r="A259" s="38"/>
      <c r="B259" s="39"/>
      <c r="C259" s="266" t="s">
        <v>393</v>
      </c>
      <c r="D259" s="266" t="s">
        <v>273</v>
      </c>
      <c r="E259" s="267" t="s">
        <v>394</v>
      </c>
      <c r="F259" s="268" t="s">
        <v>395</v>
      </c>
      <c r="G259" s="269" t="s">
        <v>130</v>
      </c>
      <c r="H259" s="270">
        <v>106.09</v>
      </c>
      <c r="I259" s="271"/>
      <c r="J259" s="272">
        <f>ROUND(I259*H259,2)</f>
        <v>0</v>
      </c>
      <c r="K259" s="273"/>
      <c r="L259" s="274"/>
      <c r="M259" s="275" t="s">
        <v>1</v>
      </c>
      <c r="N259" s="276" t="s">
        <v>41</v>
      </c>
      <c r="O259" s="91"/>
      <c r="P259" s="229">
        <f>O259*H259</f>
        <v>0</v>
      </c>
      <c r="Q259" s="229">
        <v>0.17599999999999999</v>
      </c>
      <c r="R259" s="229">
        <f>Q259*H259</f>
        <v>18.67184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158</v>
      </c>
      <c r="AT259" s="231" t="s">
        <v>273</v>
      </c>
      <c r="AU259" s="231" t="s">
        <v>86</v>
      </c>
      <c r="AY259" s="17" t="s">
        <v>125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84</v>
      </c>
      <c r="BK259" s="232">
        <f>ROUND(I259*H259,2)</f>
        <v>0</v>
      </c>
      <c r="BL259" s="17" t="s">
        <v>131</v>
      </c>
      <c r="BM259" s="231" t="s">
        <v>396</v>
      </c>
    </row>
    <row r="260" s="13" customFormat="1">
      <c r="A260" s="13"/>
      <c r="B260" s="233"/>
      <c r="C260" s="234"/>
      <c r="D260" s="235" t="s">
        <v>136</v>
      </c>
      <c r="E260" s="236" t="s">
        <v>1</v>
      </c>
      <c r="F260" s="237" t="s">
        <v>397</v>
      </c>
      <c r="G260" s="234"/>
      <c r="H260" s="238">
        <v>103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136</v>
      </c>
      <c r="AU260" s="244" t="s">
        <v>86</v>
      </c>
      <c r="AV260" s="13" t="s">
        <v>86</v>
      </c>
      <c r="AW260" s="13" t="s">
        <v>32</v>
      </c>
      <c r="AX260" s="13" t="s">
        <v>84</v>
      </c>
      <c r="AY260" s="244" t="s">
        <v>125</v>
      </c>
    </row>
    <row r="261" s="13" customFormat="1">
      <c r="A261" s="13"/>
      <c r="B261" s="233"/>
      <c r="C261" s="234"/>
      <c r="D261" s="235" t="s">
        <v>136</v>
      </c>
      <c r="E261" s="234"/>
      <c r="F261" s="237" t="s">
        <v>398</v>
      </c>
      <c r="G261" s="234"/>
      <c r="H261" s="238">
        <v>106.09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136</v>
      </c>
      <c r="AU261" s="244" t="s">
        <v>86</v>
      </c>
      <c r="AV261" s="13" t="s">
        <v>86</v>
      </c>
      <c r="AW261" s="13" t="s">
        <v>4</v>
      </c>
      <c r="AX261" s="13" t="s">
        <v>84</v>
      </c>
      <c r="AY261" s="244" t="s">
        <v>125</v>
      </c>
    </row>
    <row r="262" s="2" customFormat="1" ht="22.2" customHeight="1">
      <c r="A262" s="38"/>
      <c r="B262" s="39"/>
      <c r="C262" s="266" t="s">
        <v>399</v>
      </c>
      <c r="D262" s="266" t="s">
        <v>273</v>
      </c>
      <c r="E262" s="267" t="s">
        <v>400</v>
      </c>
      <c r="F262" s="268" t="s">
        <v>401</v>
      </c>
      <c r="G262" s="269" t="s">
        <v>130</v>
      </c>
      <c r="H262" s="270">
        <v>449.24799999999999</v>
      </c>
      <c r="I262" s="271"/>
      <c r="J262" s="272">
        <f>ROUND(I262*H262,2)</f>
        <v>0</v>
      </c>
      <c r="K262" s="273"/>
      <c r="L262" s="274"/>
      <c r="M262" s="275" t="s">
        <v>1</v>
      </c>
      <c r="N262" s="276" t="s">
        <v>41</v>
      </c>
      <c r="O262" s="91"/>
      <c r="P262" s="229">
        <f>O262*H262</f>
        <v>0</v>
      </c>
      <c r="Q262" s="229">
        <v>0.17599999999999999</v>
      </c>
      <c r="R262" s="229">
        <f>Q262*H262</f>
        <v>79.067647999999991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158</v>
      </c>
      <c r="AT262" s="231" t="s">
        <v>273</v>
      </c>
      <c r="AU262" s="231" t="s">
        <v>86</v>
      </c>
      <c r="AY262" s="17" t="s">
        <v>125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84</v>
      </c>
      <c r="BK262" s="232">
        <f>ROUND(I262*H262,2)</f>
        <v>0</v>
      </c>
      <c r="BL262" s="17" t="s">
        <v>131</v>
      </c>
      <c r="BM262" s="231" t="s">
        <v>402</v>
      </c>
    </row>
    <row r="263" s="13" customFormat="1">
      <c r="A263" s="13"/>
      <c r="B263" s="233"/>
      <c r="C263" s="234"/>
      <c r="D263" s="235" t="s">
        <v>136</v>
      </c>
      <c r="E263" s="236" t="s">
        <v>1</v>
      </c>
      <c r="F263" s="237" t="s">
        <v>403</v>
      </c>
      <c r="G263" s="234"/>
      <c r="H263" s="238">
        <v>444.80000000000001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136</v>
      </c>
      <c r="AU263" s="244" t="s">
        <v>86</v>
      </c>
      <c r="AV263" s="13" t="s">
        <v>86</v>
      </c>
      <c r="AW263" s="13" t="s">
        <v>32</v>
      </c>
      <c r="AX263" s="13" t="s">
        <v>84</v>
      </c>
      <c r="AY263" s="244" t="s">
        <v>125</v>
      </c>
    </row>
    <row r="264" s="13" customFormat="1">
      <c r="A264" s="13"/>
      <c r="B264" s="233"/>
      <c r="C264" s="234"/>
      <c r="D264" s="235" t="s">
        <v>136</v>
      </c>
      <c r="E264" s="234"/>
      <c r="F264" s="237" t="s">
        <v>404</v>
      </c>
      <c r="G264" s="234"/>
      <c r="H264" s="238">
        <v>449.24799999999999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136</v>
      </c>
      <c r="AU264" s="244" t="s">
        <v>86</v>
      </c>
      <c r="AV264" s="13" t="s">
        <v>86</v>
      </c>
      <c r="AW264" s="13" t="s">
        <v>4</v>
      </c>
      <c r="AX264" s="13" t="s">
        <v>84</v>
      </c>
      <c r="AY264" s="244" t="s">
        <v>125</v>
      </c>
    </row>
    <row r="265" s="2" customFormat="1" ht="22.2" customHeight="1">
      <c r="A265" s="38"/>
      <c r="B265" s="39"/>
      <c r="C265" s="266" t="s">
        <v>405</v>
      </c>
      <c r="D265" s="266" t="s">
        <v>273</v>
      </c>
      <c r="E265" s="267" t="s">
        <v>406</v>
      </c>
      <c r="F265" s="268" t="s">
        <v>407</v>
      </c>
      <c r="G265" s="269" t="s">
        <v>130</v>
      </c>
      <c r="H265" s="270">
        <v>40</v>
      </c>
      <c r="I265" s="271"/>
      <c r="J265" s="272">
        <f>ROUND(I265*H265,2)</f>
        <v>0</v>
      </c>
      <c r="K265" s="273"/>
      <c r="L265" s="274"/>
      <c r="M265" s="275" t="s">
        <v>1</v>
      </c>
      <c r="N265" s="276" t="s">
        <v>41</v>
      </c>
      <c r="O265" s="91"/>
      <c r="P265" s="229">
        <f>O265*H265</f>
        <v>0</v>
      </c>
      <c r="Q265" s="229">
        <v>0.17499999999999999</v>
      </c>
      <c r="R265" s="229">
        <f>Q265*H265</f>
        <v>7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158</v>
      </c>
      <c r="AT265" s="231" t="s">
        <v>273</v>
      </c>
      <c r="AU265" s="231" t="s">
        <v>86</v>
      </c>
      <c r="AY265" s="17" t="s">
        <v>125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84</v>
      </c>
      <c r="BK265" s="232">
        <f>ROUND(I265*H265,2)</f>
        <v>0</v>
      </c>
      <c r="BL265" s="17" t="s">
        <v>131</v>
      </c>
      <c r="BM265" s="231" t="s">
        <v>408</v>
      </c>
    </row>
    <row r="266" s="13" customFormat="1">
      <c r="A266" s="13"/>
      <c r="B266" s="233"/>
      <c r="C266" s="234"/>
      <c r="D266" s="235" t="s">
        <v>136</v>
      </c>
      <c r="E266" s="236" t="s">
        <v>1</v>
      </c>
      <c r="F266" s="237" t="s">
        <v>409</v>
      </c>
      <c r="G266" s="234"/>
      <c r="H266" s="238">
        <v>40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136</v>
      </c>
      <c r="AU266" s="244" t="s">
        <v>86</v>
      </c>
      <c r="AV266" s="13" t="s">
        <v>86</v>
      </c>
      <c r="AW266" s="13" t="s">
        <v>32</v>
      </c>
      <c r="AX266" s="13" t="s">
        <v>84</v>
      </c>
      <c r="AY266" s="244" t="s">
        <v>125</v>
      </c>
    </row>
    <row r="267" s="2" customFormat="1" ht="30" customHeight="1">
      <c r="A267" s="38"/>
      <c r="B267" s="39"/>
      <c r="C267" s="219" t="s">
        <v>410</v>
      </c>
      <c r="D267" s="219" t="s">
        <v>127</v>
      </c>
      <c r="E267" s="220" t="s">
        <v>411</v>
      </c>
      <c r="F267" s="221" t="s">
        <v>412</v>
      </c>
      <c r="G267" s="222" t="s">
        <v>130</v>
      </c>
      <c r="H267" s="223">
        <v>484.80000000000001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41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131</v>
      </c>
      <c r="AT267" s="231" t="s">
        <v>127</v>
      </c>
      <c r="AU267" s="231" t="s">
        <v>86</v>
      </c>
      <c r="AY267" s="17" t="s">
        <v>125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84</v>
      </c>
      <c r="BK267" s="232">
        <f>ROUND(I267*H267,2)</f>
        <v>0</v>
      </c>
      <c r="BL267" s="17" t="s">
        <v>131</v>
      </c>
      <c r="BM267" s="231" t="s">
        <v>413</v>
      </c>
    </row>
    <row r="268" s="13" customFormat="1">
      <c r="A268" s="13"/>
      <c r="B268" s="233"/>
      <c r="C268" s="234"/>
      <c r="D268" s="235" t="s">
        <v>136</v>
      </c>
      <c r="E268" s="236" t="s">
        <v>1</v>
      </c>
      <c r="F268" s="237" t="s">
        <v>414</v>
      </c>
      <c r="G268" s="234"/>
      <c r="H268" s="238">
        <v>484.80000000000001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136</v>
      </c>
      <c r="AU268" s="244" t="s">
        <v>86</v>
      </c>
      <c r="AV268" s="13" t="s">
        <v>86</v>
      </c>
      <c r="AW268" s="13" t="s">
        <v>32</v>
      </c>
      <c r="AX268" s="13" t="s">
        <v>84</v>
      </c>
      <c r="AY268" s="244" t="s">
        <v>125</v>
      </c>
    </row>
    <row r="269" s="12" customFormat="1" ht="22.8" customHeight="1">
      <c r="A269" s="12"/>
      <c r="B269" s="203"/>
      <c r="C269" s="204"/>
      <c r="D269" s="205" t="s">
        <v>75</v>
      </c>
      <c r="E269" s="217" t="s">
        <v>158</v>
      </c>
      <c r="F269" s="217" t="s">
        <v>415</v>
      </c>
      <c r="G269" s="204"/>
      <c r="H269" s="204"/>
      <c r="I269" s="207"/>
      <c r="J269" s="218">
        <f>BK269</f>
        <v>0</v>
      </c>
      <c r="K269" s="204"/>
      <c r="L269" s="209"/>
      <c r="M269" s="210"/>
      <c r="N269" s="211"/>
      <c r="O269" s="211"/>
      <c r="P269" s="212">
        <f>SUM(P270:P305)</f>
        <v>0</v>
      </c>
      <c r="Q269" s="211"/>
      <c r="R269" s="212">
        <f>SUM(R270:R305)</f>
        <v>4.0147360000000001</v>
      </c>
      <c r="S269" s="211"/>
      <c r="T269" s="213">
        <f>SUM(T270:T305)</f>
        <v>1.452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4" t="s">
        <v>84</v>
      </c>
      <c r="AT269" s="215" t="s">
        <v>75</v>
      </c>
      <c r="AU269" s="215" t="s">
        <v>84</v>
      </c>
      <c r="AY269" s="214" t="s">
        <v>125</v>
      </c>
      <c r="BK269" s="216">
        <f>SUM(BK270:BK305)</f>
        <v>0</v>
      </c>
    </row>
    <row r="270" s="2" customFormat="1" ht="22.2" customHeight="1">
      <c r="A270" s="38"/>
      <c r="B270" s="39"/>
      <c r="C270" s="219" t="s">
        <v>416</v>
      </c>
      <c r="D270" s="219" t="s">
        <v>127</v>
      </c>
      <c r="E270" s="220" t="s">
        <v>417</v>
      </c>
      <c r="F270" s="221" t="s">
        <v>418</v>
      </c>
      <c r="G270" s="222" t="s">
        <v>152</v>
      </c>
      <c r="H270" s="223">
        <v>40.200000000000003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41</v>
      </c>
      <c r="O270" s="91"/>
      <c r="P270" s="229">
        <f>O270*H270</f>
        <v>0</v>
      </c>
      <c r="Q270" s="229">
        <v>0.00248</v>
      </c>
      <c r="R270" s="229">
        <f>Q270*H270</f>
        <v>0.099696000000000007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131</v>
      </c>
      <c r="AT270" s="231" t="s">
        <v>127</v>
      </c>
      <c r="AU270" s="231" t="s">
        <v>86</v>
      </c>
      <c r="AY270" s="17" t="s">
        <v>125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84</v>
      </c>
      <c r="BK270" s="232">
        <f>ROUND(I270*H270,2)</f>
        <v>0</v>
      </c>
      <c r="BL270" s="17" t="s">
        <v>131</v>
      </c>
      <c r="BM270" s="231" t="s">
        <v>419</v>
      </c>
    </row>
    <row r="271" s="14" customFormat="1">
      <c r="A271" s="14"/>
      <c r="B271" s="245"/>
      <c r="C271" s="246"/>
      <c r="D271" s="235" t="s">
        <v>136</v>
      </c>
      <c r="E271" s="247" t="s">
        <v>1</v>
      </c>
      <c r="F271" s="248" t="s">
        <v>166</v>
      </c>
      <c r="G271" s="246"/>
      <c r="H271" s="247" t="s">
        <v>1</v>
      </c>
      <c r="I271" s="249"/>
      <c r="J271" s="246"/>
      <c r="K271" s="246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136</v>
      </c>
      <c r="AU271" s="254" t="s">
        <v>86</v>
      </c>
      <c r="AV271" s="14" t="s">
        <v>84</v>
      </c>
      <c r="AW271" s="14" t="s">
        <v>32</v>
      </c>
      <c r="AX271" s="14" t="s">
        <v>76</v>
      </c>
      <c r="AY271" s="254" t="s">
        <v>125</v>
      </c>
    </row>
    <row r="272" s="14" customFormat="1">
      <c r="A272" s="14"/>
      <c r="B272" s="245"/>
      <c r="C272" s="246"/>
      <c r="D272" s="235" t="s">
        <v>136</v>
      </c>
      <c r="E272" s="247" t="s">
        <v>1</v>
      </c>
      <c r="F272" s="248" t="s">
        <v>167</v>
      </c>
      <c r="G272" s="246"/>
      <c r="H272" s="247" t="s">
        <v>1</v>
      </c>
      <c r="I272" s="249"/>
      <c r="J272" s="246"/>
      <c r="K272" s="246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136</v>
      </c>
      <c r="AU272" s="254" t="s">
        <v>86</v>
      </c>
      <c r="AV272" s="14" t="s">
        <v>84</v>
      </c>
      <c r="AW272" s="14" t="s">
        <v>32</v>
      </c>
      <c r="AX272" s="14" t="s">
        <v>76</v>
      </c>
      <c r="AY272" s="254" t="s">
        <v>125</v>
      </c>
    </row>
    <row r="273" s="13" customFormat="1">
      <c r="A273" s="13"/>
      <c r="B273" s="233"/>
      <c r="C273" s="234"/>
      <c r="D273" s="235" t="s">
        <v>136</v>
      </c>
      <c r="E273" s="236" t="s">
        <v>1</v>
      </c>
      <c r="F273" s="237" t="s">
        <v>420</v>
      </c>
      <c r="G273" s="234"/>
      <c r="H273" s="238">
        <v>40.200000000000003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136</v>
      </c>
      <c r="AU273" s="244" t="s">
        <v>86</v>
      </c>
      <c r="AV273" s="13" t="s">
        <v>86</v>
      </c>
      <c r="AW273" s="13" t="s">
        <v>32</v>
      </c>
      <c r="AX273" s="13" t="s">
        <v>84</v>
      </c>
      <c r="AY273" s="244" t="s">
        <v>125</v>
      </c>
    </row>
    <row r="274" s="2" customFormat="1" ht="22.2" customHeight="1">
      <c r="A274" s="38"/>
      <c r="B274" s="39"/>
      <c r="C274" s="219" t="s">
        <v>421</v>
      </c>
      <c r="D274" s="219" t="s">
        <v>127</v>
      </c>
      <c r="E274" s="220" t="s">
        <v>422</v>
      </c>
      <c r="F274" s="221" t="s">
        <v>423</v>
      </c>
      <c r="G274" s="222" t="s">
        <v>172</v>
      </c>
      <c r="H274" s="223">
        <v>0.59999999999999998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41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1.9199999999999999</v>
      </c>
      <c r="T274" s="230">
        <f>S274*H274</f>
        <v>1.1519999999999999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131</v>
      </c>
      <c r="AT274" s="231" t="s">
        <v>127</v>
      </c>
      <c r="AU274" s="231" t="s">
        <v>86</v>
      </c>
      <c r="AY274" s="17" t="s">
        <v>125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84</v>
      </c>
      <c r="BK274" s="232">
        <f>ROUND(I274*H274,2)</f>
        <v>0</v>
      </c>
      <c r="BL274" s="17" t="s">
        <v>131</v>
      </c>
      <c r="BM274" s="231" t="s">
        <v>424</v>
      </c>
    </row>
    <row r="275" s="14" customFormat="1">
      <c r="A275" s="14"/>
      <c r="B275" s="245"/>
      <c r="C275" s="246"/>
      <c r="D275" s="235" t="s">
        <v>136</v>
      </c>
      <c r="E275" s="247" t="s">
        <v>1</v>
      </c>
      <c r="F275" s="248" t="s">
        <v>425</v>
      </c>
      <c r="G275" s="246"/>
      <c r="H275" s="247" t="s">
        <v>1</v>
      </c>
      <c r="I275" s="249"/>
      <c r="J275" s="246"/>
      <c r="K275" s="246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136</v>
      </c>
      <c r="AU275" s="254" t="s">
        <v>86</v>
      </c>
      <c r="AV275" s="14" t="s">
        <v>84</v>
      </c>
      <c r="AW275" s="14" t="s">
        <v>32</v>
      </c>
      <c r="AX275" s="14" t="s">
        <v>76</v>
      </c>
      <c r="AY275" s="254" t="s">
        <v>125</v>
      </c>
    </row>
    <row r="276" s="13" customFormat="1">
      <c r="A276" s="13"/>
      <c r="B276" s="233"/>
      <c r="C276" s="234"/>
      <c r="D276" s="235" t="s">
        <v>136</v>
      </c>
      <c r="E276" s="236" t="s">
        <v>1</v>
      </c>
      <c r="F276" s="237" t="s">
        <v>426</v>
      </c>
      <c r="G276" s="234"/>
      <c r="H276" s="238">
        <v>0.59999999999999998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136</v>
      </c>
      <c r="AU276" s="244" t="s">
        <v>86</v>
      </c>
      <c r="AV276" s="13" t="s">
        <v>86</v>
      </c>
      <c r="AW276" s="13" t="s">
        <v>32</v>
      </c>
      <c r="AX276" s="13" t="s">
        <v>84</v>
      </c>
      <c r="AY276" s="244" t="s">
        <v>125</v>
      </c>
    </row>
    <row r="277" s="2" customFormat="1" ht="22.2" customHeight="1">
      <c r="A277" s="38"/>
      <c r="B277" s="39"/>
      <c r="C277" s="219" t="s">
        <v>427</v>
      </c>
      <c r="D277" s="219" t="s">
        <v>127</v>
      </c>
      <c r="E277" s="220" t="s">
        <v>428</v>
      </c>
      <c r="F277" s="221" t="s">
        <v>429</v>
      </c>
      <c r="G277" s="222" t="s">
        <v>321</v>
      </c>
      <c r="H277" s="223">
        <v>1</v>
      </c>
      <c r="I277" s="224"/>
      <c r="J277" s="225">
        <f>ROUND(I277*H277,2)</f>
        <v>0</v>
      </c>
      <c r="K277" s="226"/>
      <c r="L277" s="44"/>
      <c r="M277" s="227" t="s">
        <v>1</v>
      </c>
      <c r="N277" s="228" t="s">
        <v>41</v>
      </c>
      <c r="O277" s="91"/>
      <c r="P277" s="229">
        <f>O277*H277</f>
        <v>0</v>
      </c>
      <c r="Q277" s="229">
        <v>0.068959999999999994</v>
      </c>
      <c r="R277" s="229">
        <f>Q277*H277</f>
        <v>0.068959999999999994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131</v>
      </c>
      <c r="AT277" s="231" t="s">
        <v>127</v>
      </c>
      <c r="AU277" s="231" t="s">
        <v>86</v>
      </c>
      <c r="AY277" s="17" t="s">
        <v>125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84</v>
      </c>
      <c r="BK277" s="232">
        <f>ROUND(I277*H277,2)</f>
        <v>0</v>
      </c>
      <c r="BL277" s="17" t="s">
        <v>131</v>
      </c>
      <c r="BM277" s="231" t="s">
        <v>430</v>
      </c>
    </row>
    <row r="278" s="14" customFormat="1">
      <c r="A278" s="14"/>
      <c r="B278" s="245"/>
      <c r="C278" s="246"/>
      <c r="D278" s="235" t="s">
        <v>136</v>
      </c>
      <c r="E278" s="247" t="s">
        <v>1</v>
      </c>
      <c r="F278" s="248" t="s">
        <v>431</v>
      </c>
      <c r="G278" s="246"/>
      <c r="H278" s="247" t="s">
        <v>1</v>
      </c>
      <c r="I278" s="249"/>
      <c r="J278" s="246"/>
      <c r="K278" s="246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136</v>
      </c>
      <c r="AU278" s="254" t="s">
        <v>86</v>
      </c>
      <c r="AV278" s="14" t="s">
        <v>84</v>
      </c>
      <c r="AW278" s="14" t="s">
        <v>32</v>
      </c>
      <c r="AX278" s="14" t="s">
        <v>76</v>
      </c>
      <c r="AY278" s="254" t="s">
        <v>125</v>
      </c>
    </row>
    <row r="279" s="13" customFormat="1">
      <c r="A279" s="13"/>
      <c r="B279" s="233"/>
      <c r="C279" s="234"/>
      <c r="D279" s="235" t="s">
        <v>136</v>
      </c>
      <c r="E279" s="236" t="s">
        <v>1</v>
      </c>
      <c r="F279" s="237" t="s">
        <v>84</v>
      </c>
      <c r="G279" s="234"/>
      <c r="H279" s="238">
        <v>1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136</v>
      </c>
      <c r="AU279" s="244" t="s">
        <v>86</v>
      </c>
      <c r="AV279" s="13" t="s">
        <v>86</v>
      </c>
      <c r="AW279" s="13" t="s">
        <v>32</v>
      </c>
      <c r="AX279" s="13" t="s">
        <v>84</v>
      </c>
      <c r="AY279" s="244" t="s">
        <v>125</v>
      </c>
    </row>
    <row r="280" s="2" customFormat="1" ht="30" customHeight="1">
      <c r="A280" s="38"/>
      <c r="B280" s="39"/>
      <c r="C280" s="219" t="s">
        <v>432</v>
      </c>
      <c r="D280" s="219" t="s">
        <v>127</v>
      </c>
      <c r="E280" s="220" t="s">
        <v>433</v>
      </c>
      <c r="F280" s="221" t="s">
        <v>434</v>
      </c>
      <c r="G280" s="222" t="s">
        <v>321</v>
      </c>
      <c r="H280" s="223">
        <v>1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41</v>
      </c>
      <c r="O280" s="91"/>
      <c r="P280" s="229">
        <f>O280*H280</f>
        <v>0</v>
      </c>
      <c r="Q280" s="229">
        <v>0.01136</v>
      </c>
      <c r="R280" s="229">
        <f>Q280*H280</f>
        <v>0.01136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131</v>
      </c>
      <c r="AT280" s="231" t="s">
        <v>127</v>
      </c>
      <c r="AU280" s="231" t="s">
        <v>86</v>
      </c>
      <c r="AY280" s="17" t="s">
        <v>125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84</v>
      </c>
      <c r="BK280" s="232">
        <f>ROUND(I280*H280,2)</f>
        <v>0</v>
      </c>
      <c r="BL280" s="17" t="s">
        <v>131</v>
      </c>
      <c r="BM280" s="231" t="s">
        <v>435</v>
      </c>
    </row>
    <row r="281" s="2" customFormat="1" ht="22.2" customHeight="1">
      <c r="A281" s="38"/>
      <c r="B281" s="39"/>
      <c r="C281" s="219" t="s">
        <v>436</v>
      </c>
      <c r="D281" s="219" t="s">
        <v>127</v>
      </c>
      <c r="E281" s="220" t="s">
        <v>437</v>
      </c>
      <c r="F281" s="221" t="s">
        <v>438</v>
      </c>
      <c r="G281" s="222" t="s">
        <v>321</v>
      </c>
      <c r="H281" s="223">
        <v>1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41</v>
      </c>
      <c r="O281" s="91"/>
      <c r="P281" s="229">
        <f>O281*H281</f>
        <v>0</v>
      </c>
      <c r="Q281" s="229">
        <v>0.0062199999999999998</v>
      </c>
      <c r="R281" s="229">
        <f>Q281*H281</f>
        <v>0.0062199999999999998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131</v>
      </c>
      <c r="AT281" s="231" t="s">
        <v>127</v>
      </c>
      <c r="AU281" s="231" t="s">
        <v>86</v>
      </c>
      <c r="AY281" s="17" t="s">
        <v>125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84</v>
      </c>
      <c r="BK281" s="232">
        <f>ROUND(I281*H281,2)</f>
        <v>0</v>
      </c>
      <c r="BL281" s="17" t="s">
        <v>131</v>
      </c>
      <c r="BM281" s="231" t="s">
        <v>439</v>
      </c>
    </row>
    <row r="282" s="2" customFormat="1" ht="22.2" customHeight="1">
      <c r="A282" s="38"/>
      <c r="B282" s="39"/>
      <c r="C282" s="219" t="s">
        <v>440</v>
      </c>
      <c r="D282" s="219" t="s">
        <v>127</v>
      </c>
      <c r="E282" s="220" t="s">
        <v>441</v>
      </c>
      <c r="F282" s="221" t="s">
        <v>442</v>
      </c>
      <c r="G282" s="222" t="s">
        <v>321</v>
      </c>
      <c r="H282" s="223">
        <v>1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41</v>
      </c>
      <c r="O282" s="91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131</v>
      </c>
      <c r="AT282" s="231" t="s">
        <v>127</v>
      </c>
      <c r="AU282" s="231" t="s">
        <v>86</v>
      </c>
      <c r="AY282" s="17" t="s">
        <v>125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84</v>
      </c>
      <c r="BK282" s="232">
        <f>ROUND(I282*H282,2)</f>
        <v>0</v>
      </c>
      <c r="BL282" s="17" t="s">
        <v>131</v>
      </c>
      <c r="BM282" s="231" t="s">
        <v>443</v>
      </c>
    </row>
    <row r="283" s="2" customFormat="1" ht="30" customHeight="1">
      <c r="A283" s="38"/>
      <c r="B283" s="39"/>
      <c r="C283" s="219" t="s">
        <v>444</v>
      </c>
      <c r="D283" s="219" t="s">
        <v>127</v>
      </c>
      <c r="E283" s="220" t="s">
        <v>445</v>
      </c>
      <c r="F283" s="221" t="s">
        <v>446</v>
      </c>
      <c r="G283" s="222" t="s">
        <v>321</v>
      </c>
      <c r="H283" s="223">
        <v>1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41</v>
      </c>
      <c r="O283" s="91"/>
      <c r="P283" s="229">
        <f>O283*H283</f>
        <v>0</v>
      </c>
      <c r="Q283" s="229">
        <v>0.054539999999999998</v>
      </c>
      <c r="R283" s="229">
        <f>Q283*H283</f>
        <v>0.054539999999999998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131</v>
      </c>
      <c r="AT283" s="231" t="s">
        <v>127</v>
      </c>
      <c r="AU283" s="231" t="s">
        <v>86</v>
      </c>
      <c r="AY283" s="17" t="s">
        <v>125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84</v>
      </c>
      <c r="BK283" s="232">
        <f>ROUND(I283*H283,2)</f>
        <v>0</v>
      </c>
      <c r="BL283" s="17" t="s">
        <v>131</v>
      </c>
      <c r="BM283" s="231" t="s">
        <v>447</v>
      </c>
    </row>
    <row r="284" s="2" customFormat="1" ht="22.2" customHeight="1">
      <c r="A284" s="38"/>
      <c r="B284" s="39"/>
      <c r="C284" s="219" t="s">
        <v>448</v>
      </c>
      <c r="D284" s="219" t="s">
        <v>127</v>
      </c>
      <c r="E284" s="220" t="s">
        <v>449</v>
      </c>
      <c r="F284" s="221" t="s">
        <v>450</v>
      </c>
      <c r="G284" s="222" t="s">
        <v>321</v>
      </c>
      <c r="H284" s="223">
        <v>4</v>
      </c>
      <c r="I284" s="224"/>
      <c r="J284" s="225">
        <f>ROUND(I284*H284,2)</f>
        <v>0</v>
      </c>
      <c r="K284" s="226"/>
      <c r="L284" s="44"/>
      <c r="M284" s="227" t="s">
        <v>1</v>
      </c>
      <c r="N284" s="228" t="s">
        <v>41</v>
      </c>
      <c r="O284" s="91"/>
      <c r="P284" s="229">
        <f>O284*H284</f>
        <v>0</v>
      </c>
      <c r="Q284" s="229">
        <v>0.34089999999999998</v>
      </c>
      <c r="R284" s="229">
        <f>Q284*H284</f>
        <v>1.3635999999999999</v>
      </c>
      <c r="S284" s="229">
        <v>0</v>
      </c>
      <c r="T284" s="23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131</v>
      </c>
      <c r="AT284" s="231" t="s">
        <v>127</v>
      </c>
      <c r="AU284" s="231" t="s">
        <v>86</v>
      </c>
      <c r="AY284" s="17" t="s">
        <v>125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84</v>
      </c>
      <c r="BK284" s="232">
        <f>ROUND(I284*H284,2)</f>
        <v>0</v>
      </c>
      <c r="BL284" s="17" t="s">
        <v>131</v>
      </c>
      <c r="BM284" s="231" t="s">
        <v>451</v>
      </c>
    </row>
    <row r="285" s="14" customFormat="1">
      <c r="A285" s="14"/>
      <c r="B285" s="245"/>
      <c r="C285" s="246"/>
      <c r="D285" s="235" t="s">
        <v>136</v>
      </c>
      <c r="E285" s="247" t="s">
        <v>1</v>
      </c>
      <c r="F285" s="248" t="s">
        <v>166</v>
      </c>
      <c r="G285" s="246"/>
      <c r="H285" s="247" t="s">
        <v>1</v>
      </c>
      <c r="I285" s="249"/>
      <c r="J285" s="246"/>
      <c r="K285" s="246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136</v>
      </c>
      <c r="AU285" s="254" t="s">
        <v>86</v>
      </c>
      <c r="AV285" s="14" t="s">
        <v>84</v>
      </c>
      <c r="AW285" s="14" t="s">
        <v>32</v>
      </c>
      <c r="AX285" s="14" t="s">
        <v>76</v>
      </c>
      <c r="AY285" s="254" t="s">
        <v>125</v>
      </c>
    </row>
    <row r="286" s="14" customFormat="1">
      <c r="A286" s="14"/>
      <c r="B286" s="245"/>
      <c r="C286" s="246"/>
      <c r="D286" s="235" t="s">
        <v>136</v>
      </c>
      <c r="E286" s="247" t="s">
        <v>1</v>
      </c>
      <c r="F286" s="248" t="s">
        <v>167</v>
      </c>
      <c r="G286" s="246"/>
      <c r="H286" s="247" t="s">
        <v>1</v>
      </c>
      <c r="I286" s="249"/>
      <c r="J286" s="246"/>
      <c r="K286" s="246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136</v>
      </c>
      <c r="AU286" s="254" t="s">
        <v>86</v>
      </c>
      <c r="AV286" s="14" t="s">
        <v>84</v>
      </c>
      <c r="AW286" s="14" t="s">
        <v>32</v>
      </c>
      <c r="AX286" s="14" t="s">
        <v>76</v>
      </c>
      <c r="AY286" s="254" t="s">
        <v>125</v>
      </c>
    </row>
    <row r="287" s="14" customFormat="1">
      <c r="A287" s="14"/>
      <c r="B287" s="245"/>
      <c r="C287" s="246"/>
      <c r="D287" s="235" t="s">
        <v>136</v>
      </c>
      <c r="E287" s="247" t="s">
        <v>1</v>
      </c>
      <c r="F287" s="248" t="s">
        <v>452</v>
      </c>
      <c r="G287" s="246"/>
      <c r="H287" s="247" t="s">
        <v>1</v>
      </c>
      <c r="I287" s="249"/>
      <c r="J287" s="246"/>
      <c r="K287" s="246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136</v>
      </c>
      <c r="AU287" s="254" t="s">
        <v>86</v>
      </c>
      <c r="AV287" s="14" t="s">
        <v>84</v>
      </c>
      <c r="AW287" s="14" t="s">
        <v>32</v>
      </c>
      <c r="AX287" s="14" t="s">
        <v>76</v>
      </c>
      <c r="AY287" s="254" t="s">
        <v>125</v>
      </c>
    </row>
    <row r="288" s="13" customFormat="1">
      <c r="A288" s="13"/>
      <c r="B288" s="233"/>
      <c r="C288" s="234"/>
      <c r="D288" s="235" t="s">
        <v>136</v>
      </c>
      <c r="E288" s="236" t="s">
        <v>1</v>
      </c>
      <c r="F288" s="237" t="s">
        <v>131</v>
      </c>
      <c r="G288" s="234"/>
      <c r="H288" s="238">
        <v>4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136</v>
      </c>
      <c r="AU288" s="244" t="s">
        <v>86</v>
      </c>
      <c r="AV288" s="13" t="s">
        <v>86</v>
      </c>
      <c r="AW288" s="13" t="s">
        <v>32</v>
      </c>
      <c r="AX288" s="13" t="s">
        <v>84</v>
      </c>
      <c r="AY288" s="244" t="s">
        <v>125</v>
      </c>
    </row>
    <row r="289" s="2" customFormat="1" ht="22.2" customHeight="1">
      <c r="A289" s="38"/>
      <c r="B289" s="39"/>
      <c r="C289" s="266" t="s">
        <v>453</v>
      </c>
      <c r="D289" s="266" t="s">
        <v>273</v>
      </c>
      <c r="E289" s="267" t="s">
        <v>454</v>
      </c>
      <c r="F289" s="268" t="s">
        <v>455</v>
      </c>
      <c r="G289" s="269" t="s">
        <v>321</v>
      </c>
      <c r="H289" s="270">
        <v>4</v>
      </c>
      <c r="I289" s="271"/>
      <c r="J289" s="272">
        <f>ROUND(I289*H289,2)</f>
        <v>0</v>
      </c>
      <c r="K289" s="273"/>
      <c r="L289" s="274"/>
      <c r="M289" s="275" t="s">
        <v>1</v>
      </c>
      <c r="N289" s="276" t="s">
        <v>41</v>
      </c>
      <c r="O289" s="91"/>
      <c r="P289" s="229">
        <f>O289*H289</f>
        <v>0</v>
      </c>
      <c r="Q289" s="229">
        <v>0.071999999999999995</v>
      </c>
      <c r="R289" s="229">
        <f>Q289*H289</f>
        <v>0.28799999999999998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158</v>
      </c>
      <c r="AT289" s="231" t="s">
        <v>273</v>
      </c>
      <c r="AU289" s="231" t="s">
        <v>86</v>
      </c>
      <c r="AY289" s="17" t="s">
        <v>125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84</v>
      </c>
      <c r="BK289" s="232">
        <f>ROUND(I289*H289,2)</f>
        <v>0</v>
      </c>
      <c r="BL289" s="17" t="s">
        <v>131</v>
      </c>
      <c r="BM289" s="231" t="s">
        <v>456</v>
      </c>
    </row>
    <row r="290" s="14" customFormat="1">
      <c r="A290" s="14"/>
      <c r="B290" s="245"/>
      <c r="C290" s="246"/>
      <c r="D290" s="235" t="s">
        <v>136</v>
      </c>
      <c r="E290" s="247" t="s">
        <v>1</v>
      </c>
      <c r="F290" s="248" t="s">
        <v>452</v>
      </c>
      <c r="G290" s="246"/>
      <c r="H290" s="247" t="s">
        <v>1</v>
      </c>
      <c r="I290" s="249"/>
      <c r="J290" s="246"/>
      <c r="K290" s="246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136</v>
      </c>
      <c r="AU290" s="254" t="s">
        <v>86</v>
      </c>
      <c r="AV290" s="14" t="s">
        <v>84</v>
      </c>
      <c r="AW290" s="14" t="s">
        <v>32</v>
      </c>
      <c r="AX290" s="14" t="s">
        <v>76</v>
      </c>
      <c r="AY290" s="254" t="s">
        <v>125</v>
      </c>
    </row>
    <row r="291" s="13" customFormat="1">
      <c r="A291" s="13"/>
      <c r="B291" s="233"/>
      <c r="C291" s="234"/>
      <c r="D291" s="235" t="s">
        <v>136</v>
      </c>
      <c r="E291" s="236" t="s">
        <v>1</v>
      </c>
      <c r="F291" s="237" t="s">
        <v>131</v>
      </c>
      <c r="G291" s="234"/>
      <c r="H291" s="238">
        <v>4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136</v>
      </c>
      <c r="AU291" s="244" t="s">
        <v>86</v>
      </c>
      <c r="AV291" s="13" t="s">
        <v>86</v>
      </c>
      <c r="AW291" s="13" t="s">
        <v>32</v>
      </c>
      <c r="AX291" s="13" t="s">
        <v>84</v>
      </c>
      <c r="AY291" s="244" t="s">
        <v>125</v>
      </c>
    </row>
    <row r="292" s="2" customFormat="1" ht="22.2" customHeight="1">
      <c r="A292" s="38"/>
      <c r="B292" s="39"/>
      <c r="C292" s="266" t="s">
        <v>457</v>
      </c>
      <c r="D292" s="266" t="s">
        <v>273</v>
      </c>
      <c r="E292" s="267" t="s">
        <v>458</v>
      </c>
      <c r="F292" s="268" t="s">
        <v>459</v>
      </c>
      <c r="G292" s="269" t="s">
        <v>321</v>
      </c>
      <c r="H292" s="270">
        <v>4</v>
      </c>
      <c r="I292" s="271"/>
      <c r="J292" s="272">
        <f>ROUND(I292*H292,2)</f>
        <v>0</v>
      </c>
      <c r="K292" s="273"/>
      <c r="L292" s="274"/>
      <c r="M292" s="275" t="s">
        <v>1</v>
      </c>
      <c r="N292" s="276" t="s">
        <v>41</v>
      </c>
      <c r="O292" s="91"/>
      <c r="P292" s="229">
        <f>O292*H292</f>
        <v>0</v>
      </c>
      <c r="Q292" s="229">
        <v>0.027</v>
      </c>
      <c r="R292" s="229">
        <f>Q292*H292</f>
        <v>0.108</v>
      </c>
      <c r="S292" s="229">
        <v>0</v>
      </c>
      <c r="T292" s="23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158</v>
      </c>
      <c r="AT292" s="231" t="s">
        <v>273</v>
      </c>
      <c r="AU292" s="231" t="s">
        <v>86</v>
      </c>
      <c r="AY292" s="17" t="s">
        <v>125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84</v>
      </c>
      <c r="BK292" s="232">
        <f>ROUND(I292*H292,2)</f>
        <v>0</v>
      </c>
      <c r="BL292" s="17" t="s">
        <v>131</v>
      </c>
      <c r="BM292" s="231" t="s">
        <v>460</v>
      </c>
    </row>
    <row r="293" s="2" customFormat="1" ht="19.8" customHeight="1">
      <c r="A293" s="38"/>
      <c r="B293" s="39"/>
      <c r="C293" s="266" t="s">
        <v>461</v>
      </c>
      <c r="D293" s="266" t="s">
        <v>273</v>
      </c>
      <c r="E293" s="267" t="s">
        <v>462</v>
      </c>
      <c r="F293" s="268" t="s">
        <v>463</v>
      </c>
      <c r="G293" s="269" t="s">
        <v>321</v>
      </c>
      <c r="H293" s="270">
        <v>4</v>
      </c>
      <c r="I293" s="271"/>
      <c r="J293" s="272">
        <f>ROUND(I293*H293,2)</f>
        <v>0</v>
      </c>
      <c r="K293" s="273"/>
      <c r="L293" s="274"/>
      <c r="M293" s="275" t="s">
        <v>1</v>
      </c>
      <c r="N293" s="276" t="s">
        <v>41</v>
      </c>
      <c r="O293" s="91"/>
      <c r="P293" s="229">
        <f>O293*H293</f>
        <v>0</v>
      </c>
      <c r="Q293" s="229">
        <v>0.040000000000000001</v>
      </c>
      <c r="R293" s="229">
        <f>Q293*H293</f>
        <v>0.16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158</v>
      </c>
      <c r="AT293" s="231" t="s">
        <v>273</v>
      </c>
      <c r="AU293" s="231" t="s">
        <v>86</v>
      </c>
      <c r="AY293" s="17" t="s">
        <v>125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84</v>
      </c>
      <c r="BK293" s="232">
        <f>ROUND(I293*H293,2)</f>
        <v>0</v>
      </c>
      <c r="BL293" s="17" t="s">
        <v>131</v>
      </c>
      <c r="BM293" s="231" t="s">
        <v>464</v>
      </c>
    </row>
    <row r="294" s="2" customFormat="1" ht="19.8" customHeight="1">
      <c r="A294" s="38"/>
      <c r="B294" s="39"/>
      <c r="C294" s="266" t="s">
        <v>465</v>
      </c>
      <c r="D294" s="266" t="s">
        <v>273</v>
      </c>
      <c r="E294" s="267" t="s">
        <v>466</v>
      </c>
      <c r="F294" s="268" t="s">
        <v>467</v>
      </c>
      <c r="G294" s="269" t="s">
        <v>321</v>
      </c>
      <c r="H294" s="270">
        <v>1</v>
      </c>
      <c r="I294" s="271"/>
      <c r="J294" s="272">
        <f>ROUND(I294*H294,2)</f>
        <v>0</v>
      </c>
      <c r="K294" s="273"/>
      <c r="L294" s="274"/>
      <c r="M294" s="275" t="s">
        <v>1</v>
      </c>
      <c r="N294" s="276" t="s">
        <v>41</v>
      </c>
      <c r="O294" s="91"/>
      <c r="P294" s="229">
        <f>O294*H294</f>
        <v>0</v>
      </c>
      <c r="Q294" s="229">
        <v>0.058000000000000003</v>
      </c>
      <c r="R294" s="229">
        <f>Q294*H294</f>
        <v>0.058000000000000003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158</v>
      </c>
      <c r="AT294" s="231" t="s">
        <v>273</v>
      </c>
      <c r="AU294" s="231" t="s">
        <v>86</v>
      </c>
      <c r="AY294" s="17" t="s">
        <v>125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84</v>
      </c>
      <c r="BK294" s="232">
        <f>ROUND(I294*H294,2)</f>
        <v>0</v>
      </c>
      <c r="BL294" s="17" t="s">
        <v>131</v>
      </c>
      <c r="BM294" s="231" t="s">
        <v>468</v>
      </c>
    </row>
    <row r="295" s="2" customFormat="1" ht="19.8" customHeight="1">
      <c r="A295" s="38"/>
      <c r="B295" s="39"/>
      <c r="C295" s="266" t="s">
        <v>469</v>
      </c>
      <c r="D295" s="266" t="s">
        <v>273</v>
      </c>
      <c r="E295" s="267" t="s">
        <v>470</v>
      </c>
      <c r="F295" s="268" t="s">
        <v>471</v>
      </c>
      <c r="G295" s="269" t="s">
        <v>321</v>
      </c>
      <c r="H295" s="270">
        <v>3</v>
      </c>
      <c r="I295" s="271"/>
      <c r="J295" s="272">
        <f>ROUND(I295*H295,2)</f>
        <v>0</v>
      </c>
      <c r="K295" s="273"/>
      <c r="L295" s="274"/>
      <c r="M295" s="275" t="s">
        <v>1</v>
      </c>
      <c r="N295" s="276" t="s">
        <v>41</v>
      </c>
      <c r="O295" s="91"/>
      <c r="P295" s="229">
        <f>O295*H295</f>
        <v>0</v>
      </c>
      <c r="Q295" s="229">
        <v>0.111</v>
      </c>
      <c r="R295" s="229">
        <f>Q295*H295</f>
        <v>0.33300000000000002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158</v>
      </c>
      <c r="AT295" s="231" t="s">
        <v>273</v>
      </c>
      <c r="AU295" s="231" t="s">
        <v>86</v>
      </c>
      <c r="AY295" s="17" t="s">
        <v>125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84</v>
      </c>
      <c r="BK295" s="232">
        <f>ROUND(I295*H295,2)</f>
        <v>0</v>
      </c>
      <c r="BL295" s="17" t="s">
        <v>131</v>
      </c>
      <c r="BM295" s="231" t="s">
        <v>472</v>
      </c>
    </row>
    <row r="296" s="2" customFormat="1" ht="22.2" customHeight="1">
      <c r="A296" s="38"/>
      <c r="B296" s="39"/>
      <c r="C296" s="266" t="s">
        <v>473</v>
      </c>
      <c r="D296" s="266" t="s">
        <v>273</v>
      </c>
      <c r="E296" s="267" t="s">
        <v>474</v>
      </c>
      <c r="F296" s="268" t="s">
        <v>475</v>
      </c>
      <c r="G296" s="269" t="s">
        <v>321</v>
      </c>
      <c r="H296" s="270">
        <v>1</v>
      </c>
      <c r="I296" s="271"/>
      <c r="J296" s="272">
        <f>ROUND(I296*H296,2)</f>
        <v>0</v>
      </c>
      <c r="K296" s="273"/>
      <c r="L296" s="274"/>
      <c r="M296" s="275" t="s">
        <v>1</v>
      </c>
      <c r="N296" s="276" t="s">
        <v>41</v>
      </c>
      <c r="O296" s="91"/>
      <c r="P296" s="229">
        <f>O296*H296</f>
        <v>0</v>
      </c>
      <c r="Q296" s="229">
        <v>0.080000000000000002</v>
      </c>
      <c r="R296" s="229">
        <f>Q296*H296</f>
        <v>0.080000000000000002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158</v>
      </c>
      <c r="AT296" s="231" t="s">
        <v>273</v>
      </c>
      <c r="AU296" s="231" t="s">
        <v>86</v>
      </c>
      <c r="AY296" s="17" t="s">
        <v>125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84</v>
      </c>
      <c r="BK296" s="232">
        <f>ROUND(I296*H296,2)</f>
        <v>0</v>
      </c>
      <c r="BL296" s="17" t="s">
        <v>131</v>
      </c>
      <c r="BM296" s="231" t="s">
        <v>476</v>
      </c>
    </row>
    <row r="297" s="2" customFormat="1" ht="22.2" customHeight="1">
      <c r="A297" s="38"/>
      <c r="B297" s="39"/>
      <c r="C297" s="266" t="s">
        <v>477</v>
      </c>
      <c r="D297" s="266" t="s">
        <v>273</v>
      </c>
      <c r="E297" s="267" t="s">
        <v>478</v>
      </c>
      <c r="F297" s="268" t="s">
        <v>479</v>
      </c>
      <c r="G297" s="269" t="s">
        <v>321</v>
      </c>
      <c r="H297" s="270">
        <v>3</v>
      </c>
      <c r="I297" s="271"/>
      <c r="J297" s="272">
        <f>ROUND(I297*H297,2)</f>
        <v>0</v>
      </c>
      <c r="K297" s="273"/>
      <c r="L297" s="274"/>
      <c r="M297" s="275" t="s">
        <v>1</v>
      </c>
      <c r="N297" s="276" t="s">
        <v>41</v>
      </c>
      <c r="O297" s="91"/>
      <c r="P297" s="229">
        <f>O297*H297</f>
        <v>0</v>
      </c>
      <c r="Q297" s="229">
        <v>0.080000000000000002</v>
      </c>
      <c r="R297" s="229">
        <f>Q297*H297</f>
        <v>0.23999999999999999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158</v>
      </c>
      <c r="AT297" s="231" t="s">
        <v>273</v>
      </c>
      <c r="AU297" s="231" t="s">
        <v>86</v>
      </c>
      <c r="AY297" s="17" t="s">
        <v>125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84</v>
      </c>
      <c r="BK297" s="232">
        <f>ROUND(I297*H297,2)</f>
        <v>0</v>
      </c>
      <c r="BL297" s="17" t="s">
        <v>131</v>
      </c>
      <c r="BM297" s="231" t="s">
        <v>480</v>
      </c>
    </row>
    <row r="298" s="2" customFormat="1" ht="22.2" customHeight="1">
      <c r="A298" s="38"/>
      <c r="B298" s="39"/>
      <c r="C298" s="219" t="s">
        <v>481</v>
      </c>
      <c r="D298" s="219" t="s">
        <v>127</v>
      </c>
      <c r="E298" s="220" t="s">
        <v>482</v>
      </c>
      <c r="F298" s="221" t="s">
        <v>483</v>
      </c>
      <c r="G298" s="222" t="s">
        <v>321</v>
      </c>
      <c r="H298" s="223">
        <v>3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41</v>
      </c>
      <c r="O298" s="91"/>
      <c r="P298" s="229">
        <f>O298*H298</f>
        <v>0</v>
      </c>
      <c r="Q298" s="229">
        <v>0</v>
      </c>
      <c r="R298" s="229">
        <f>Q298*H298</f>
        <v>0</v>
      </c>
      <c r="S298" s="229">
        <v>0.10000000000000001</v>
      </c>
      <c r="T298" s="230">
        <f>S298*H298</f>
        <v>0.30000000000000004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131</v>
      </c>
      <c r="AT298" s="231" t="s">
        <v>127</v>
      </c>
      <c r="AU298" s="231" t="s">
        <v>86</v>
      </c>
      <c r="AY298" s="17" t="s">
        <v>125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84</v>
      </c>
      <c r="BK298" s="232">
        <f>ROUND(I298*H298,2)</f>
        <v>0</v>
      </c>
      <c r="BL298" s="17" t="s">
        <v>131</v>
      </c>
      <c r="BM298" s="231" t="s">
        <v>484</v>
      </c>
    </row>
    <row r="299" s="2" customFormat="1" ht="22.2" customHeight="1">
      <c r="A299" s="38"/>
      <c r="B299" s="39"/>
      <c r="C299" s="219" t="s">
        <v>485</v>
      </c>
      <c r="D299" s="219" t="s">
        <v>127</v>
      </c>
      <c r="E299" s="220" t="s">
        <v>486</v>
      </c>
      <c r="F299" s="221" t="s">
        <v>487</v>
      </c>
      <c r="G299" s="222" t="s">
        <v>321</v>
      </c>
      <c r="H299" s="223">
        <v>4</v>
      </c>
      <c r="I299" s="224"/>
      <c r="J299" s="225">
        <f>ROUND(I299*H299,2)</f>
        <v>0</v>
      </c>
      <c r="K299" s="226"/>
      <c r="L299" s="44"/>
      <c r="M299" s="227" t="s">
        <v>1</v>
      </c>
      <c r="N299" s="228" t="s">
        <v>41</v>
      </c>
      <c r="O299" s="91"/>
      <c r="P299" s="229">
        <f>O299*H299</f>
        <v>0</v>
      </c>
      <c r="Q299" s="229">
        <v>0.21734000000000001</v>
      </c>
      <c r="R299" s="229">
        <f>Q299*H299</f>
        <v>0.86936000000000002</v>
      </c>
      <c r="S299" s="229">
        <v>0</v>
      </c>
      <c r="T299" s="23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1" t="s">
        <v>131</v>
      </c>
      <c r="AT299" s="231" t="s">
        <v>127</v>
      </c>
      <c r="AU299" s="231" t="s">
        <v>86</v>
      </c>
      <c r="AY299" s="17" t="s">
        <v>125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7" t="s">
        <v>84</v>
      </c>
      <c r="BK299" s="232">
        <f>ROUND(I299*H299,2)</f>
        <v>0</v>
      </c>
      <c r="BL299" s="17" t="s">
        <v>131</v>
      </c>
      <c r="BM299" s="231" t="s">
        <v>488</v>
      </c>
    </row>
    <row r="300" s="14" customFormat="1">
      <c r="A300" s="14"/>
      <c r="B300" s="245"/>
      <c r="C300" s="246"/>
      <c r="D300" s="235" t="s">
        <v>136</v>
      </c>
      <c r="E300" s="247" t="s">
        <v>1</v>
      </c>
      <c r="F300" s="248" t="s">
        <v>452</v>
      </c>
      <c r="G300" s="246"/>
      <c r="H300" s="247" t="s">
        <v>1</v>
      </c>
      <c r="I300" s="249"/>
      <c r="J300" s="246"/>
      <c r="K300" s="246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136</v>
      </c>
      <c r="AU300" s="254" t="s">
        <v>86</v>
      </c>
      <c r="AV300" s="14" t="s">
        <v>84</v>
      </c>
      <c r="AW300" s="14" t="s">
        <v>32</v>
      </c>
      <c r="AX300" s="14" t="s">
        <v>76</v>
      </c>
      <c r="AY300" s="254" t="s">
        <v>125</v>
      </c>
    </row>
    <row r="301" s="13" customFormat="1">
      <c r="A301" s="13"/>
      <c r="B301" s="233"/>
      <c r="C301" s="234"/>
      <c r="D301" s="235" t="s">
        <v>136</v>
      </c>
      <c r="E301" s="236" t="s">
        <v>1</v>
      </c>
      <c r="F301" s="237" t="s">
        <v>131</v>
      </c>
      <c r="G301" s="234"/>
      <c r="H301" s="238">
        <v>4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136</v>
      </c>
      <c r="AU301" s="244" t="s">
        <v>86</v>
      </c>
      <c r="AV301" s="13" t="s">
        <v>86</v>
      </c>
      <c r="AW301" s="13" t="s">
        <v>32</v>
      </c>
      <c r="AX301" s="13" t="s">
        <v>84</v>
      </c>
      <c r="AY301" s="244" t="s">
        <v>125</v>
      </c>
    </row>
    <row r="302" s="2" customFormat="1" ht="19.8" customHeight="1">
      <c r="A302" s="38"/>
      <c r="B302" s="39"/>
      <c r="C302" s="266" t="s">
        <v>489</v>
      </c>
      <c r="D302" s="266" t="s">
        <v>273</v>
      </c>
      <c r="E302" s="267" t="s">
        <v>490</v>
      </c>
      <c r="F302" s="268" t="s">
        <v>491</v>
      </c>
      <c r="G302" s="269" t="s">
        <v>321</v>
      </c>
      <c r="H302" s="270">
        <v>4</v>
      </c>
      <c r="I302" s="271"/>
      <c r="J302" s="272">
        <f>ROUND(I302*H302,2)</f>
        <v>0</v>
      </c>
      <c r="K302" s="273"/>
      <c r="L302" s="274"/>
      <c r="M302" s="275" t="s">
        <v>1</v>
      </c>
      <c r="N302" s="276" t="s">
        <v>41</v>
      </c>
      <c r="O302" s="91"/>
      <c r="P302" s="229">
        <f>O302*H302</f>
        <v>0</v>
      </c>
      <c r="Q302" s="229">
        <v>0.0085000000000000006</v>
      </c>
      <c r="R302" s="229">
        <f>Q302*H302</f>
        <v>0.034000000000000002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158</v>
      </c>
      <c r="AT302" s="231" t="s">
        <v>273</v>
      </c>
      <c r="AU302" s="231" t="s">
        <v>86</v>
      </c>
      <c r="AY302" s="17" t="s">
        <v>125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84</v>
      </c>
      <c r="BK302" s="232">
        <f>ROUND(I302*H302,2)</f>
        <v>0</v>
      </c>
      <c r="BL302" s="17" t="s">
        <v>131</v>
      </c>
      <c r="BM302" s="231" t="s">
        <v>492</v>
      </c>
    </row>
    <row r="303" s="2" customFormat="1" ht="14.4" customHeight="1">
      <c r="A303" s="38"/>
      <c r="B303" s="39"/>
      <c r="C303" s="266" t="s">
        <v>493</v>
      </c>
      <c r="D303" s="266" t="s">
        <v>273</v>
      </c>
      <c r="E303" s="267" t="s">
        <v>494</v>
      </c>
      <c r="F303" s="268" t="s">
        <v>495</v>
      </c>
      <c r="G303" s="269" t="s">
        <v>321</v>
      </c>
      <c r="H303" s="270">
        <v>4</v>
      </c>
      <c r="I303" s="271"/>
      <c r="J303" s="272">
        <f>ROUND(I303*H303,2)</f>
        <v>0</v>
      </c>
      <c r="K303" s="273"/>
      <c r="L303" s="274"/>
      <c r="M303" s="275" t="s">
        <v>1</v>
      </c>
      <c r="N303" s="276" t="s">
        <v>41</v>
      </c>
      <c r="O303" s="91"/>
      <c r="P303" s="229">
        <f>O303*H303</f>
        <v>0</v>
      </c>
      <c r="Q303" s="229">
        <v>0.059999999999999998</v>
      </c>
      <c r="R303" s="229">
        <f>Q303*H303</f>
        <v>0.23999999999999999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158</v>
      </c>
      <c r="AT303" s="231" t="s">
        <v>273</v>
      </c>
      <c r="AU303" s="231" t="s">
        <v>86</v>
      </c>
      <c r="AY303" s="17" t="s">
        <v>125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84</v>
      </c>
      <c r="BK303" s="232">
        <f>ROUND(I303*H303,2)</f>
        <v>0</v>
      </c>
      <c r="BL303" s="17" t="s">
        <v>131</v>
      </c>
      <c r="BM303" s="231" t="s">
        <v>496</v>
      </c>
    </row>
    <row r="304" s="2" customFormat="1" ht="14.4" customHeight="1">
      <c r="A304" s="38"/>
      <c r="B304" s="39"/>
      <c r="C304" s="219" t="s">
        <v>497</v>
      </c>
      <c r="D304" s="219" t="s">
        <v>127</v>
      </c>
      <c r="E304" s="220" t="s">
        <v>498</v>
      </c>
      <c r="F304" s="221" t="s">
        <v>499</v>
      </c>
      <c r="G304" s="222" t="s">
        <v>321</v>
      </c>
      <c r="H304" s="223">
        <v>1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41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131</v>
      </c>
      <c r="AT304" s="231" t="s">
        <v>127</v>
      </c>
      <c r="AU304" s="231" t="s">
        <v>86</v>
      </c>
      <c r="AY304" s="17" t="s">
        <v>125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84</v>
      </c>
      <c r="BK304" s="232">
        <f>ROUND(I304*H304,2)</f>
        <v>0</v>
      </c>
      <c r="BL304" s="17" t="s">
        <v>131</v>
      </c>
      <c r="BM304" s="231" t="s">
        <v>500</v>
      </c>
    </row>
    <row r="305" s="13" customFormat="1">
      <c r="A305" s="13"/>
      <c r="B305" s="233"/>
      <c r="C305" s="234"/>
      <c r="D305" s="235" t="s">
        <v>136</v>
      </c>
      <c r="E305" s="236" t="s">
        <v>1</v>
      </c>
      <c r="F305" s="237" t="s">
        <v>501</v>
      </c>
      <c r="G305" s="234"/>
      <c r="H305" s="238">
        <v>1</v>
      </c>
      <c r="I305" s="239"/>
      <c r="J305" s="234"/>
      <c r="K305" s="234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136</v>
      </c>
      <c r="AU305" s="244" t="s">
        <v>86</v>
      </c>
      <c r="AV305" s="13" t="s">
        <v>86</v>
      </c>
      <c r="AW305" s="13" t="s">
        <v>32</v>
      </c>
      <c r="AX305" s="13" t="s">
        <v>84</v>
      </c>
      <c r="AY305" s="244" t="s">
        <v>125</v>
      </c>
    </row>
    <row r="306" s="12" customFormat="1" ht="22.8" customHeight="1">
      <c r="A306" s="12"/>
      <c r="B306" s="203"/>
      <c r="C306" s="204"/>
      <c r="D306" s="205" t="s">
        <v>75</v>
      </c>
      <c r="E306" s="217" t="s">
        <v>162</v>
      </c>
      <c r="F306" s="217" t="s">
        <v>502</v>
      </c>
      <c r="G306" s="204"/>
      <c r="H306" s="204"/>
      <c r="I306" s="207"/>
      <c r="J306" s="218">
        <f>BK306</f>
        <v>0</v>
      </c>
      <c r="K306" s="204"/>
      <c r="L306" s="209"/>
      <c r="M306" s="210"/>
      <c r="N306" s="211"/>
      <c r="O306" s="211"/>
      <c r="P306" s="212">
        <f>SUM(P307:P361)</f>
        <v>0</v>
      </c>
      <c r="Q306" s="211"/>
      <c r="R306" s="212">
        <f>SUM(R307:R361)</f>
        <v>193.63361702</v>
      </c>
      <c r="S306" s="211"/>
      <c r="T306" s="213">
        <f>SUM(T307:T361)</f>
        <v>11.530999999999999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4" t="s">
        <v>84</v>
      </c>
      <c r="AT306" s="215" t="s">
        <v>75</v>
      </c>
      <c r="AU306" s="215" t="s">
        <v>84</v>
      </c>
      <c r="AY306" s="214" t="s">
        <v>125</v>
      </c>
      <c r="BK306" s="216">
        <f>SUM(BK307:BK361)</f>
        <v>0</v>
      </c>
    </row>
    <row r="307" s="2" customFormat="1" ht="22.2" customHeight="1">
      <c r="A307" s="38"/>
      <c r="B307" s="39"/>
      <c r="C307" s="219" t="s">
        <v>503</v>
      </c>
      <c r="D307" s="219" t="s">
        <v>127</v>
      </c>
      <c r="E307" s="220" t="s">
        <v>504</v>
      </c>
      <c r="F307" s="221" t="s">
        <v>505</v>
      </c>
      <c r="G307" s="222" t="s">
        <v>321</v>
      </c>
      <c r="H307" s="223">
        <v>8</v>
      </c>
      <c r="I307" s="224"/>
      <c r="J307" s="225">
        <f>ROUND(I307*H307,2)</f>
        <v>0</v>
      </c>
      <c r="K307" s="226"/>
      <c r="L307" s="44"/>
      <c r="M307" s="227" t="s">
        <v>1</v>
      </c>
      <c r="N307" s="228" t="s">
        <v>41</v>
      </c>
      <c r="O307" s="91"/>
      <c r="P307" s="229">
        <f>O307*H307</f>
        <v>0</v>
      </c>
      <c r="Q307" s="229">
        <v>0.00069999999999999999</v>
      </c>
      <c r="R307" s="229">
        <f>Q307*H307</f>
        <v>0.0055999999999999999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131</v>
      </c>
      <c r="AT307" s="231" t="s">
        <v>127</v>
      </c>
      <c r="AU307" s="231" t="s">
        <v>86</v>
      </c>
      <c r="AY307" s="17" t="s">
        <v>125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84</v>
      </c>
      <c r="BK307" s="232">
        <f>ROUND(I307*H307,2)</f>
        <v>0</v>
      </c>
      <c r="BL307" s="17" t="s">
        <v>131</v>
      </c>
      <c r="BM307" s="231" t="s">
        <v>506</v>
      </c>
    </row>
    <row r="308" s="14" customFormat="1">
      <c r="A308" s="14"/>
      <c r="B308" s="245"/>
      <c r="C308" s="246"/>
      <c r="D308" s="235" t="s">
        <v>136</v>
      </c>
      <c r="E308" s="247" t="s">
        <v>1</v>
      </c>
      <c r="F308" s="248" t="s">
        <v>166</v>
      </c>
      <c r="G308" s="246"/>
      <c r="H308" s="247" t="s">
        <v>1</v>
      </c>
      <c r="I308" s="249"/>
      <c r="J308" s="246"/>
      <c r="K308" s="246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136</v>
      </c>
      <c r="AU308" s="254" t="s">
        <v>86</v>
      </c>
      <c r="AV308" s="14" t="s">
        <v>84</v>
      </c>
      <c r="AW308" s="14" t="s">
        <v>32</v>
      </c>
      <c r="AX308" s="14" t="s">
        <v>76</v>
      </c>
      <c r="AY308" s="254" t="s">
        <v>125</v>
      </c>
    </row>
    <row r="309" s="14" customFormat="1">
      <c r="A309" s="14"/>
      <c r="B309" s="245"/>
      <c r="C309" s="246"/>
      <c r="D309" s="235" t="s">
        <v>136</v>
      </c>
      <c r="E309" s="247" t="s">
        <v>1</v>
      </c>
      <c r="F309" s="248" t="s">
        <v>167</v>
      </c>
      <c r="G309" s="246"/>
      <c r="H309" s="247" t="s">
        <v>1</v>
      </c>
      <c r="I309" s="249"/>
      <c r="J309" s="246"/>
      <c r="K309" s="246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136</v>
      </c>
      <c r="AU309" s="254" t="s">
        <v>86</v>
      </c>
      <c r="AV309" s="14" t="s">
        <v>84</v>
      </c>
      <c r="AW309" s="14" t="s">
        <v>32</v>
      </c>
      <c r="AX309" s="14" t="s">
        <v>76</v>
      </c>
      <c r="AY309" s="254" t="s">
        <v>125</v>
      </c>
    </row>
    <row r="310" s="13" customFormat="1">
      <c r="A310" s="13"/>
      <c r="B310" s="233"/>
      <c r="C310" s="234"/>
      <c r="D310" s="235" t="s">
        <v>136</v>
      </c>
      <c r="E310" s="236" t="s">
        <v>1</v>
      </c>
      <c r="F310" s="237" t="s">
        <v>507</v>
      </c>
      <c r="G310" s="234"/>
      <c r="H310" s="238">
        <v>8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136</v>
      </c>
      <c r="AU310" s="244" t="s">
        <v>86</v>
      </c>
      <c r="AV310" s="13" t="s">
        <v>86</v>
      </c>
      <c r="AW310" s="13" t="s">
        <v>32</v>
      </c>
      <c r="AX310" s="13" t="s">
        <v>84</v>
      </c>
      <c r="AY310" s="244" t="s">
        <v>125</v>
      </c>
    </row>
    <row r="311" s="2" customFormat="1" ht="14.4" customHeight="1">
      <c r="A311" s="38"/>
      <c r="B311" s="39"/>
      <c r="C311" s="266" t="s">
        <v>508</v>
      </c>
      <c r="D311" s="266" t="s">
        <v>273</v>
      </c>
      <c r="E311" s="267" t="s">
        <v>509</v>
      </c>
      <c r="F311" s="268" t="s">
        <v>510</v>
      </c>
      <c r="G311" s="269" t="s">
        <v>321</v>
      </c>
      <c r="H311" s="270">
        <v>8</v>
      </c>
      <c r="I311" s="271"/>
      <c r="J311" s="272">
        <f>ROUND(I311*H311,2)</f>
        <v>0</v>
      </c>
      <c r="K311" s="273"/>
      <c r="L311" s="274"/>
      <c r="M311" s="275" t="s">
        <v>1</v>
      </c>
      <c r="N311" s="276" t="s">
        <v>41</v>
      </c>
      <c r="O311" s="91"/>
      <c r="P311" s="229">
        <f>O311*H311</f>
        <v>0</v>
      </c>
      <c r="Q311" s="229">
        <v>0.0040000000000000001</v>
      </c>
      <c r="R311" s="229">
        <f>Q311*H311</f>
        <v>0.032000000000000001</v>
      </c>
      <c r="S311" s="229">
        <v>0</v>
      </c>
      <c r="T311" s="23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1" t="s">
        <v>158</v>
      </c>
      <c r="AT311" s="231" t="s">
        <v>273</v>
      </c>
      <c r="AU311" s="231" t="s">
        <v>86</v>
      </c>
      <c r="AY311" s="17" t="s">
        <v>125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7" t="s">
        <v>84</v>
      </c>
      <c r="BK311" s="232">
        <f>ROUND(I311*H311,2)</f>
        <v>0</v>
      </c>
      <c r="BL311" s="17" t="s">
        <v>131</v>
      </c>
      <c r="BM311" s="231" t="s">
        <v>511</v>
      </c>
    </row>
    <row r="312" s="2" customFormat="1" ht="22.2" customHeight="1">
      <c r="A312" s="38"/>
      <c r="B312" s="39"/>
      <c r="C312" s="219" t="s">
        <v>512</v>
      </c>
      <c r="D312" s="219" t="s">
        <v>127</v>
      </c>
      <c r="E312" s="220" t="s">
        <v>513</v>
      </c>
      <c r="F312" s="221" t="s">
        <v>514</v>
      </c>
      <c r="G312" s="222" t="s">
        <v>321</v>
      </c>
      <c r="H312" s="223">
        <v>8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41</v>
      </c>
      <c r="O312" s="91"/>
      <c r="P312" s="229">
        <f>O312*H312</f>
        <v>0</v>
      </c>
      <c r="Q312" s="229">
        <v>1.0000000000000001E-05</v>
      </c>
      <c r="R312" s="229">
        <f>Q312*H312</f>
        <v>8.0000000000000007E-05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131</v>
      </c>
      <c r="AT312" s="231" t="s">
        <v>127</v>
      </c>
      <c r="AU312" s="231" t="s">
        <v>86</v>
      </c>
      <c r="AY312" s="17" t="s">
        <v>125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84</v>
      </c>
      <c r="BK312" s="232">
        <f>ROUND(I312*H312,2)</f>
        <v>0</v>
      </c>
      <c r="BL312" s="17" t="s">
        <v>131</v>
      </c>
      <c r="BM312" s="231" t="s">
        <v>515</v>
      </c>
    </row>
    <row r="313" s="2" customFormat="1" ht="19.8" customHeight="1">
      <c r="A313" s="38"/>
      <c r="B313" s="39"/>
      <c r="C313" s="266" t="s">
        <v>516</v>
      </c>
      <c r="D313" s="266" t="s">
        <v>273</v>
      </c>
      <c r="E313" s="267" t="s">
        <v>517</v>
      </c>
      <c r="F313" s="268" t="s">
        <v>518</v>
      </c>
      <c r="G313" s="269" t="s">
        <v>321</v>
      </c>
      <c r="H313" s="270">
        <v>8</v>
      </c>
      <c r="I313" s="271"/>
      <c r="J313" s="272">
        <f>ROUND(I313*H313,2)</f>
        <v>0</v>
      </c>
      <c r="K313" s="273"/>
      <c r="L313" s="274"/>
      <c r="M313" s="275" t="s">
        <v>1</v>
      </c>
      <c r="N313" s="276" t="s">
        <v>41</v>
      </c>
      <c r="O313" s="91"/>
      <c r="P313" s="229">
        <f>O313*H313</f>
        <v>0</v>
      </c>
      <c r="Q313" s="229">
        <v>0.0064999999999999997</v>
      </c>
      <c r="R313" s="229">
        <f>Q313*H313</f>
        <v>0.051999999999999998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158</v>
      </c>
      <c r="AT313" s="231" t="s">
        <v>273</v>
      </c>
      <c r="AU313" s="231" t="s">
        <v>86</v>
      </c>
      <c r="AY313" s="17" t="s">
        <v>125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84</v>
      </c>
      <c r="BK313" s="232">
        <f>ROUND(I313*H313,2)</f>
        <v>0</v>
      </c>
      <c r="BL313" s="17" t="s">
        <v>131</v>
      </c>
      <c r="BM313" s="231" t="s">
        <v>519</v>
      </c>
    </row>
    <row r="314" s="2" customFormat="1" ht="22.2" customHeight="1">
      <c r="A314" s="38"/>
      <c r="B314" s="39"/>
      <c r="C314" s="219" t="s">
        <v>520</v>
      </c>
      <c r="D314" s="219" t="s">
        <v>127</v>
      </c>
      <c r="E314" s="220" t="s">
        <v>521</v>
      </c>
      <c r="F314" s="221" t="s">
        <v>522</v>
      </c>
      <c r="G314" s="222" t="s">
        <v>130</v>
      </c>
      <c r="H314" s="223">
        <v>4</v>
      </c>
      <c r="I314" s="224"/>
      <c r="J314" s="225">
        <f>ROUND(I314*H314,2)</f>
        <v>0</v>
      </c>
      <c r="K314" s="226"/>
      <c r="L314" s="44"/>
      <c r="M314" s="227" t="s">
        <v>1</v>
      </c>
      <c r="N314" s="228" t="s">
        <v>41</v>
      </c>
      <c r="O314" s="91"/>
      <c r="P314" s="229">
        <f>O314*H314</f>
        <v>0</v>
      </c>
      <c r="Q314" s="229">
        <v>0.00084999999999999995</v>
      </c>
      <c r="R314" s="229">
        <f>Q314*H314</f>
        <v>0.0033999999999999998</v>
      </c>
      <c r="S314" s="229">
        <v>0</v>
      </c>
      <c r="T314" s="23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131</v>
      </c>
      <c r="AT314" s="231" t="s">
        <v>127</v>
      </c>
      <c r="AU314" s="231" t="s">
        <v>86</v>
      </c>
      <c r="AY314" s="17" t="s">
        <v>125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84</v>
      </c>
      <c r="BK314" s="232">
        <f>ROUND(I314*H314,2)</f>
        <v>0</v>
      </c>
      <c r="BL314" s="17" t="s">
        <v>131</v>
      </c>
      <c r="BM314" s="231" t="s">
        <v>523</v>
      </c>
    </row>
    <row r="315" s="13" customFormat="1">
      <c r="A315" s="13"/>
      <c r="B315" s="233"/>
      <c r="C315" s="234"/>
      <c r="D315" s="235" t="s">
        <v>136</v>
      </c>
      <c r="E315" s="236" t="s">
        <v>1</v>
      </c>
      <c r="F315" s="237" t="s">
        <v>524</v>
      </c>
      <c r="G315" s="234"/>
      <c r="H315" s="238">
        <v>4</v>
      </c>
      <c r="I315" s="239"/>
      <c r="J315" s="234"/>
      <c r="K315" s="234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136</v>
      </c>
      <c r="AU315" s="244" t="s">
        <v>86</v>
      </c>
      <c r="AV315" s="13" t="s">
        <v>86</v>
      </c>
      <c r="AW315" s="13" t="s">
        <v>32</v>
      </c>
      <c r="AX315" s="13" t="s">
        <v>84</v>
      </c>
      <c r="AY315" s="244" t="s">
        <v>125</v>
      </c>
    </row>
    <row r="316" s="2" customFormat="1" ht="14.4" customHeight="1">
      <c r="A316" s="38"/>
      <c r="B316" s="39"/>
      <c r="C316" s="219" t="s">
        <v>525</v>
      </c>
      <c r="D316" s="219" t="s">
        <v>127</v>
      </c>
      <c r="E316" s="220" t="s">
        <v>526</v>
      </c>
      <c r="F316" s="221" t="s">
        <v>527</v>
      </c>
      <c r="G316" s="222" t="s">
        <v>130</v>
      </c>
      <c r="H316" s="223">
        <v>4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41</v>
      </c>
      <c r="O316" s="91"/>
      <c r="P316" s="229">
        <f>O316*H316</f>
        <v>0</v>
      </c>
      <c r="Q316" s="229">
        <v>1.0000000000000001E-05</v>
      </c>
      <c r="R316" s="229">
        <f>Q316*H316</f>
        <v>4.0000000000000003E-05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131</v>
      </c>
      <c r="AT316" s="231" t="s">
        <v>127</v>
      </c>
      <c r="AU316" s="231" t="s">
        <v>86</v>
      </c>
      <c r="AY316" s="17" t="s">
        <v>125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84</v>
      </c>
      <c r="BK316" s="232">
        <f>ROUND(I316*H316,2)</f>
        <v>0</v>
      </c>
      <c r="BL316" s="17" t="s">
        <v>131</v>
      </c>
      <c r="BM316" s="231" t="s">
        <v>528</v>
      </c>
    </row>
    <row r="317" s="2" customFormat="1" ht="22.2" customHeight="1">
      <c r="A317" s="38"/>
      <c r="B317" s="39"/>
      <c r="C317" s="219" t="s">
        <v>529</v>
      </c>
      <c r="D317" s="219" t="s">
        <v>127</v>
      </c>
      <c r="E317" s="220" t="s">
        <v>530</v>
      </c>
      <c r="F317" s="221" t="s">
        <v>531</v>
      </c>
      <c r="G317" s="222" t="s">
        <v>152</v>
      </c>
      <c r="H317" s="223">
        <v>434.19999999999999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41</v>
      </c>
      <c r="O317" s="91"/>
      <c r="P317" s="229">
        <f>O317*H317</f>
        <v>0</v>
      </c>
      <c r="Q317" s="229">
        <v>0.15540000000000001</v>
      </c>
      <c r="R317" s="229">
        <f>Q317*H317</f>
        <v>67.474680000000006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131</v>
      </c>
      <c r="AT317" s="231" t="s">
        <v>127</v>
      </c>
      <c r="AU317" s="231" t="s">
        <v>86</v>
      </c>
      <c r="AY317" s="17" t="s">
        <v>125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84</v>
      </c>
      <c r="BK317" s="232">
        <f>ROUND(I317*H317,2)</f>
        <v>0</v>
      </c>
      <c r="BL317" s="17" t="s">
        <v>131</v>
      </c>
      <c r="BM317" s="231" t="s">
        <v>532</v>
      </c>
    </row>
    <row r="318" s="13" customFormat="1">
      <c r="A318" s="13"/>
      <c r="B318" s="233"/>
      <c r="C318" s="234"/>
      <c r="D318" s="235" t="s">
        <v>136</v>
      </c>
      <c r="E318" s="236" t="s">
        <v>1</v>
      </c>
      <c r="F318" s="237" t="s">
        <v>533</v>
      </c>
      <c r="G318" s="234"/>
      <c r="H318" s="238">
        <v>434.19999999999999</v>
      </c>
      <c r="I318" s="239"/>
      <c r="J318" s="234"/>
      <c r="K318" s="234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136</v>
      </c>
      <c r="AU318" s="244" t="s">
        <v>86</v>
      </c>
      <c r="AV318" s="13" t="s">
        <v>86</v>
      </c>
      <c r="AW318" s="13" t="s">
        <v>32</v>
      </c>
      <c r="AX318" s="13" t="s">
        <v>84</v>
      </c>
      <c r="AY318" s="244" t="s">
        <v>125</v>
      </c>
    </row>
    <row r="319" s="2" customFormat="1" ht="14.4" customHeight="1">
      <c r="A319" s="38"/>
      <c r="B319" s="39"/>
      <c r="C319" s="266" t="s">
        <v>534</v>
      </c>
      <c r="D319" s="266" t="s">
        <v>273</v>
      </c>
      <c r="E319" s="267" t="s">
        <v>535</v>
      </c>
      <c r="F319" s="268" t="s">
        <v>536</v>
      </c>
      <c r="G319" s="269" t="s">
        <v>152</v>
      </c>
      <c r="H319" s="270">
        <v>30</v>
      </c>
      <c r="I319" s="271"/>
      <c r="J319" s="272">
        <f>ROUND(I319*H319,2)</f>
        <v>0</v>
      </c>
      <c r="K319" s="273"/>
      <c r="L319" s="274"/>
      <c r="M319" s="275" t="s">
        <v>1</v>
      </c>
      <c r="N319" s="276" t="s">
        <v>41</v>
      </c>
      <c r="O319" s="91"/>
      <c r="P319" s="229">
        <f>O319*H319</f>
        <v>0</v>
      </c>
      <c r="Q319" s="229">
        <v>0.056120000000000003</v>
      </c>
      <c r="R319" s="229">
        <f>Q319*H319</f>
        <v>1.6836000000000002</v>
      </c>
      <c r="S319" s="229">
        <v>0</v>
      </c>
      <c r="T319" s="23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1" t="s">
        <v>158</v>
      </c>
      <c r="AT319" s="231" t="s">
        <v>273</v>
      </c>
      <c r="AU319" s="231" t="s">
        <v>86</v>
      </c>
      <c r="AY319" s="17" t="s">
        <v>125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7" t="s">
        <v>84</v>
      </c>
      <c r="BK319" s="232">
        <f>ROUND(I319*H319,2)</f>
        <v>0</v>
      </c>
      <c r="BL319" s="17" t="s">
        <v>131</v>
      </c>
      <c r="BM319" s="231" t="s">
        <v>537</v>
      </c>
    </row>
    <row r="320" s="13" customFormat="1">
      <c r="A320" s="13"/>
      <c r="B320" s="233"/>
      <c r="C320" s="234"/>
      <c r="D320" s="235" t="s">
        <v>136</v>
      </c>
      <c r="E320" s="234"/>
      <c r="F320" s="237" t="s">
        <v>538</v>
      </c>
      <c r="G320" s="234"/>
      <c r="H320" s="238">
        <v>30</v>
      </c>
      <c r="I320" s="239"/>
      <c r="J320" s="234"/>
      <c r="K320" s="234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136</v>
      </c>
      <c r="AU320" s="244" t="s">
        <v>86</v>
      </c>
      <c r="AV320" s="13" t="s">
        <v>86</v>
      </c>
      <c r="AW320" s="13" t="s">
        <v>4</v>
      </c>
      <c r="AX320" s="13" t="s">
        <v>84</v>
      </c>
      <c r="AY320" s="244" t="s">
        <v>125</v>
      </c>
    </row>
    <row r="321" s="2" customFormat="1" ht="14.4" customHeight="1">
      <c r="A321" s="38"/>
      <c r="B321" s="39"/>
      <c r="C321" s="266" t="s">
        <v>539</v>
      </c>
      <c r="D321" s="266" t="s">
        <v>273</v>
      </c>
      <c r="E321" s="267" t="s">
        <v>540</v>
      </c>
      <c r="F321" s="268" t="s">
        <v>541</v>
      </c>
      <c r="G321" s="269" t="s">
        <v>152</v>
      </c>
      <c r="H321" s="270">
        <v>263</v>
      </c>
      <c r="I321" s="271"/>
      <c r="J321" s="272">
        <f>ROUND(I321*H321,2)</f>
        <v>0</v>
      </c>
      <c r="K321" s="273"/>
      <c r="L321" s="274"/>
      <c r="M321" s="275" t="s">
        <v>1</v>
      </c>
      <c r="N321" s="276" t="s">
        <v>41</v>
      </c>
      <c r="O321" s="91"/>
      <c r="P321" s="229">
        <f>O321*H321</f>
        <v>0</v>
      </c>
      <c r="Q321" s="229">
        <v>0.080000000000000002</v>
      </c>
      <c r="R321" s="229">
        <f>Q321*H321</f>
        <v>21.039999999999999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158</v>
      </c>
      <c r="AT321" s="231" t="s">
        <v>273</v>
      </c>
      <c r="AU321" s="231" t="s">
        <v>86</v>
      </c>
      <c r="AY321" s="17" t="s">
        <v>125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84</v>
      </c>
      <c r="BK321" s="232">
        <f>ROUND(I321*H321,2)</f>
        <v>0</v>
      </c>
      <c r="BL321" s="17" t="s">
        <v>131</v>
      </c>
      <c r="BM321" s="231" t="s">
        <v>542</v>
      </c>
    </row>
    <row r="322" s="13" customFormat="1">
      <c r="A322" s="13"/>
      <c r="B322" s="233"/>
      <c r="C322" s="234"/>
      <c r="D322" s="235" t="s">
        <v>136</v>
      </c>
      <c r="E322" s="234"/>
      <c r="F322" s="237" t="s">
        <v>543</v>
      </c>
      <c r="G322" s="234"/>
      <c r="H322" s="238">
        <v>263</v>
      </c>
      <c r="I322" s="239"/>
      <c r="J322" s="234"/>
      <c r="K322" s="234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136</v>
      </c>
      <c r="AU322" s="244" t="s">
        <v>86</v>
      </c>
      <c r="AV322" s="13" t="s">
        <v>86</v>
      </c>
      <c r="AW322" s="13" t="s">
        <v>4</v>
      </c>
      <c r="AX322" s="13" t="s">
        <v>84</v>
      </c>
      <c r="AY322" s="244" t="s">
        <v>125</v>
      </c>
    </row>
    <row r="323" s="2" customFormat="1" ht="22.2" customHeight="1">
      <c r="A323" s="38"/>
      <c r="B323" s="39"/>
      <c r="C323" s="266" t="s">
        <v>544</v>
      </c>
      <c r="D323" s="266" t="s">
        <v>273</v>
      </c>
      <c r="E323" s="267" t="s">
        <v>545</v>
      </c>
      <c r="F323" s="268" t="s">
        <v>546</v>
      </c>
      <c r="G323" s="269" t="s">
        <v>152</v>
      </c>
      <c r="H323" s="270">
        <v>10</v>
      </c>
      <c r="I323" s="271"/>
      <c r="J323" s="272">
        <f>ROUND(I323*H323,2)</f>
        <v>0</v>
      </c>
      <c r="K323" s="273"/>
      <c r="L323" s="274"/>
      <c r="M323" s="275" t="s">
        <v>1</v>
      </c>
      <c r="N323" s="276" t="s">
        <v>41</v>
      </c>
      <c r="O323" s="91"/>
      <c r="P323" s="229">
        <f>O323*H323</f>
        <v>0</v>
      </c>
      <c r="Q323" s="229">
        <v>0.065670000000000006</v>
      </c>
      <c r="R323" s="229">
        <f>Q323*H323</f>
        <v>0.65670000000000006</v>
      </c>
      <c r="S323" s="229">
        <v>0</v>
      </c>
      <c r="T323" s="23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1" t="s">
        <v>158</v>
      </c>
      <c r="AT323" s="231" t="s">
        <v>273</v>
      </c>
      <c r="AU323" s="231" t="s">
        <v>86</v>
      </c>
      <c r="AY323" s="17" t="s">
        <v>125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7" t="s">
        <v>84</v>
      </c>
      <c r="BK323" s="232">
        <f>ROUND(I323*H323,2)</f>
        <v>0</v>
      </c>
      <c r="BL323" s="17" t="s">
        <v>131</v>
      </c>
      <c r="BM323" s="231" t="s">
        <v>547</v>
      </c>
    </row>
    <row r="324" s="13" customFormat="1">
      <c r="A324" s="13"/>
      <c r="B324" s="233"/>
      <c r="C324" s="234"/>
      <c r="D324" s="235" t="s">
        <v>136</v>
      </c>
      <c r="E324" s="236" t="s">
        <v>1</v>
      </c>
      <c r="F324" s="237" t="s">
        <v>548</v>
      </c>
      <c r="G324" s="234"/>
      <c r="H324" s="238">
        <v>5</v>
      </c>
      <c r="I324" s="239"/>
      <c r="J324" s="234"/>
      <c r="K324" s="234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136</v>
      </c>
      <c r="AU324" s="244" t="s">
        <v>86</v>
      </c>
      <c r="AV324" s="13" t="s">
        <v>86</v>
      </c>
      <c r="AW324" s="13" t="s">
        <v>32</v>
      </c>
      <c r="AX324" s="13" t="s">
        <v>76</v>
      </c>
      <c r="AY324" s="244" t="s">
        <v>125</v>
      </c>
    </row>
    <row r="325" s="13" customFormat="1">
      <c r="A325" s="13"/>
      <c r="B325" s="233"/>
      <c r="C325" s="234"/>
      <c r="D325" s="235" t="s">
        <v>136</v>
      </c>
      <c r="E325" s="236" t="s">
        <v>1</v>
      </c>
      <c r="F325" s="237" t="s">
        <v>549</v>
      </c>
      <c r="G325" s="234"/>
      <c r="H325" s="238">
        <v>5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136</v>
      </c>
      <c r="AU325" s="244" t="s">
        <v>86</v>
      </c>
      <c r="AV325" s="13" t="s">
        <v>86</v>
      </c>
      <c r="AW325" s="13" t="s">
        <v>32</v>
      </c>
      <c r="AX325" s="13" t="s">
        <v>76</v>
      </c>
      <c r="AY325" s="244" t="s">
        <v>125</v>
      </c>
    </row>
    <row r="326" s="15" customFormat="1">
      <c r="A326" s="15"/>
      <c r="B326" s="255"/>
      <c r="C326" s="256"/>
      <c r="D326" s="235" t="s">
        <v>136</v>
      </c>
      <c r="E326" s="257" t="s">
        <v>1</v>
      </c>
      <c r="F326" s="258" t="s">
        <v>201</v>
      </c>
      <c r="G326" s="256"/>
      <c r="H326" s="259">
        <v>10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5" t="s">
        <v>136</v>
      </c>
      <c r="AU326" s="265" t="s">
        <v>86</v>
      </c>
      <c r="AV326" s="15" t="s">
        <v>131</v>
      </c>
      <c r="AW326" s="15" t="s">
        <v>32</v>
      </c>
      <c r="AX326" s="15" t="s">
        <v>84</v>
      </c>
      <c r="AY326" s="265" t="s">
        <v>125</v>
      </c>
    </row>
    <row r="327" s="2" customFormat="1" ht="19.8" customHeight="1">
      <c r="A327" s="38"/>
      <c r="B327" s="39"/>
      <c r="C327" s="266" t="s">
        <v>550</v>
      </c>
      <c r="D327" s="266" t="s">
        <v>273</v>
      </c>
      <c r="E327" s="267" t="s">
        <v>551</v>
      </c>
      <c r="F327" s="268" t="s">
        <v>552</v>
      </c>
      <c r="G327" s="269" t="s">
        <v>152</v>
      </c>
      <c r="H327" s="270">
        <v>11.199999999999999</v>
      </c>
      <c r="I327" s="271"/>
      <c r="J327" s="272">
        <f>ROUND(I327*H327,2)</f>
        <v>0</v>
      </c>
      <c r="K327" s="273"/>
      <c r="L327" s="274"/>
      <c r="M327" s="275" t="s">
        <v>1</v>
      </c>
      <c r="N327" s="276" t="s">
        <v>41</v>
      </c>
      <c r="O327" s="91"/>
      <c r="P327" s="229">
        <f>O327*H327</f>
        <v>0</v>
      </c>
      <c r="Q327" s="229">
        <v>0.060999999999999999</v>
      </c>
      <c r="R327" s="229">
        <f>Q327*H327</f>
        <v>0.68319999999999992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158</v>
      </c>
      <c r="AT327" s="231" t="s">
        <v>273</v>
      </c>
      <c r="AU327" s="231" t="s">
        <v>86</v>
      </c>
      <c r="AY327" s="17" t="s">
        <v>125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84</v>
      </c>
      <c r="BK327" s="232">
        <f>ROUND(I327*H327,2)</f>
        <v>0</v>
      </c>
      <c r="BL327" s="17" t="s">
        <v>131</v>
      </c>
      <c r="BM327" s="231" t="s">
        <v>553</v>
      </c>
    </row>
    <row r="328" s="2" customFormat="1" ht="14.4" customHeight="1">
      <c r="A328" s="38"/>
      <c r="B328" s="39"/>
      <c r="C328" s="266" t="s">
        <v>554</v>
      </c>
      <c r="D328" s="266" t="s">
        <v>273</v>
      </c>
      <c r="E328" s="267" t="s">
        <v>555</v>
      </c>
      <c r="F328" s="268" t="s">
        <v>556</v>
      </c>
      <c r="G328" s="269" t="s">
        <v>152</v>
      </c>
      <c r="H328" s="270">
        <v>120</v>
      </c>
      <c r="I328" s="271"/>
      <c r="J328" s="272">
        <f>ROUND(I328*H328,2)</f>
        <v>0</v>
      </c>
      <c r="K328" s="273"/>
      <c r="L328" s="274"/>
      <c r="M328" s="275" t="s">
        <v>1</v>
      </c>
      <c r="N328" s="276" t="s">
        <v>41</v>
      </c>
      <c r="O328" s="91"/>
      <c r="P328" s="229">
        <f>O328*H328</f>
        <v>0</v>
      </c>
      <c r="Q328" s="229">
        <v>0.055</v>
      </c>
      <c r="R328" s="229">
        <f>Q328*H328</f>
        <v>6.5999999999999996</v>
      </c>
      <c r="S328" s="229">
        <v>0</v>
      </c>
      <c r="T328" s="23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1" t="s">
        <v>158</v>
      </c>
      <c r="AT328" s="231" t="s">
        <v>273</v>
      </c>
      <c r="AU328" s="231" t="s">
        <v>86</v>
      </c>
      <c r="AY328" s="17" t="s">
        <v>125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7" t="s">
        <v>84</v>
      </c>
      <c r="BK328" s="232">
        <f>ROUND(I328*H328,2)</f>
        <v>0</v>
      </c>
      <c r="BL328" s="17" t="s">
        <v>131</v>
      </c>
      <c r="BM328" s="231" t="s">
        <v>557</v>
      </c>
    </row>
    <row r="329" s="13" customFormat="1">
      <c r="A329" s="13"/>
      <c r="B329" s="233"/>
      <c r="C329" s="234"/>
      <c r="D329" s="235" t="s">
        <v>136</v>
      </c>
      <c r="E329" s="234"/>
      <c r="F329" s="237" t="s">
        <v>558</v>
      </c>
      <c r="G329" s="234"/>
      <c r="H329" s="238">
        <v>120</v>
      </c>
      <c r="I329" s="239"/>
      <c r="J329" s="234"/>
      <c r="K329" s="234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136</v>
      </c>
      <c r="AU329" s="244" t="s">
        <v>86</v>
      </c>
      <c r="AV329" s="13" t="s">
        <v>86</v>
      </c>
      <c r="AW329" s="13" t="s">
        <v>4</v>
      </c>
      <c r="AX329" s="13" t="s">
        <v>84</v>
      </c>
      <c r="AY329" s="244" t="s">
        <v>125</v>
      </c>
    </row>
    <row r="330" s="2" customFormat="1" ht="30" customHeight="1">
      <c r="A330" s="38"/>
      <c r="B330" s="39"/>
      <c r="C330" s="219" t="s">
        <v>559</v>
      </c>
      <c r="D330" s="219" t="s">
        <v>127</v>
      </c>
      <c r="E330" s="220" t="s">
        <v>560</v>
      </c>
      <c r="F330" s="221" t="s">
        <v>561</v>
      </c>
      <c r="G330" s="222" t="s">
        <v>152</v>
      </c>
      <c r="H330" s="223">
        <v>228</v>
      </c>
      <c r="I330" s="224"/>
      <c r="J330" s="225">
        <f>ROUND(I330*H330,2)</f>
        <v>0</v>
      </c>
      <c r="K330" s="226"/>
      <c r="L330" s="44"/>
      <c r="M330" s="227" t="s">
        <v>1</v>
      </c>
      <c r="N330" s="228" t="s">
        <v>41</v>
      </c>
      <c r="O330" s="91"/>
      <c r="P330" s="229">
        <f>O330*H330</f>
        <v>0</v>
      </c>
      <c r="Q330" s="229">
        <v>0.1295</v>
      </c>
      <c r="R330" s="229">
        <f>Q330*H330</f>
        <v>29.526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131</v>
      </c>
      <c r="AT330" s="231" t="s">
        <v>127</v>
      </c>
      <c r="AU330" s="231" t="s">
        <v>86</v>
      </c>
      <c r="AY330" s="17" t="s">
        <v>125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84</v>
      </c>
      <c r="BK330" s="232">
        <f>ROUND(I330*H330,2)</f>
        <v>0</v>
      </c>
      <c r="BL330" s="17" t="s">
        <v>131</v>
      </c>
      <c r="BM330" s="231" t="s">
        <v>562</v>
      </c>
    </row>
    <row r="331" s="2" customFormat="1" ht="14.4" customHeight="1">
      <c r="A331" s="38"/>
      <c r="B331" s="39"/>
      <c r="C331" s="266" t="s">
        <v>563</v>
      </c>
      <c r="D331" s="266" t="s">
        <v>273</v>
      </c>
      <c r="E331" s="267" t="s">
        <v>564</v>
      </c>
      <c r="F331" s="268" t="s">
        <v>565</v>
      </c>
      <c r="G331" s="269" t="s">
        <v>152</v>
      </c>
      <c r="H331" s="270">
        <v>225</v>
      </c>
      <c r="I331" s="271"/>
      <c r="J331" s="272">
        <f>ROUND(I331*H331,2)</f>
        <v>0</v>
      </c>
      <c r="K331" s="273"/>
      <c r="L331" s="274"/>
      <c r="M331" s="275" t="s">
        <v>1</v>
      </c>
      <c r="N331" s="276" t="s">
        <v>41</v>
      </c>
      <c r="O331" s="91"/>
      <c r="P331" s="229">
        <f>O331*H331</f>
        <v>0</v>
      </c>
      <c r="Q331" s="229">
        <v>0.044999999999999998</v>
      </c>
      <c r="R331" s="229">
        <f>Q331*H331</f>
        <v>10.125</v>
      </c>
      <c r="S331" s="229">
        <v>0</v>
      </c>
      <c r="T331" s="23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158</v>
      </c>
      <c r="AT331" s="231" t="s">
        <v>273</v>
      </c>
      <c r="AU331" s="231" t="s">
        <v>86</v>
      </c>
      <c r="AY331" s="17" t="s">
        <v>125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84</v>
      </c>
      <c r="BK331" s="232">
        <f>ROUND(I331*H331,2)</f>
        <v>0</v>
      </c>
      <c r="BL331" s="17" t="s">
        <v>131</v>
      </c>
      <c r="BM331" s="231" t="s">
        <v>566</v>
      </c>
    </row>
    <row r="332" s="14" customFormat="1">
      <c r="A332" s="14"/>
      <c r="B332" s="245"/>
      <c r="C332" s="246"/>
      <c r="D332" s="235" t="s">
        <v>136</v>
      </c>
      <c r="E332" s="247" t="s">
        <v>1</v>
      </c>
      <c r="F332" s="248" t="s">
        <v>166</v>
      </c>
      <c r="G332" s="246"/>
      <c r="H332" s="247" t="s">
        <v>1</v>
      </c>
      <c r="I332" s="249"/>
      <c r="J332" s="246"/>
      <c r="K332" s="246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136</v>
      </c>
      <c r="AU332" s="254" t="s">
        <v>86</v>
      </c>
      <c r="AV332" s="14" t="s">
        <v>84</v>
      </c>
      <c r="AW332" s="14" t="s">
        <v>32</v>
      </c>
      <c r="AX332" s="14" t="s">
        <v>76</v>
      </c>
      <c r="AY332" s="254" t="s">
        <v>125</v>
      </c>
    </row>
    <row r="333" s="14" customFormat="1">
      <c r="A333" s="14"/>
      <c r="B333" s="245"/>
      <c r="C333" s="246"/>
      <c r="D333" s="235" t="s">
        <v>136</v>
      </c>
      <c r="E333" s="247" t="s">
        <v>1</v>
      </c>
      <c r="F333" s="248" t="s">
        <v>167</v>
      </c>
      <c r="G333" s="246"/>
      <c r="H333" s="247" t="s">
        <v>1</v>
      </c>
      <c r="I333" s="249"/>
      <c r="J333" s="246"/>
      <c r="K333" s="246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136</v>
      </c>
      <c r="AU333" s="254" t="s">
        <v>86</v>
      </c>
      <c r="AV333" s="14" t="s">
        <v>84</v>
      </c>
      <c r="AW333" s="14" t="s">
        <v>32</v>
      </c>
      <c r="AX333" s="14" t="s">
        <v>76</v>
      </c>
      <c r="AY333" s="254" t="s">
        <v>125</v>
      </c>
    </row>
    <row r="334" s="14" customFormat="1">
      <c r="A334" s="14"/>
      <c r="B334" s="245"/>
      <c r="C334" s="246"/>
      <c r="D334" s="235" t="s">
        <v>136</v>
      </c>
      <c r="E334" s="247" t="s">
        <v>1</v>
      </c>
      <c r="F334" s="248" t="s">
        <v>194</v>
      </c>
      <c r="G334" s="246"/>
      <c r="H334" s="247" t="s">
        <v>1</v>
      </c>
      <c r="I334" s="249"/>
      <c r="J334" s="246"/>
      <c r="K334" s="246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136</v>
      </c>
      <c r="AU334" s="254" t="s">
        <v>86</v>
      </c>
      <c r="AV334" s="14" t="s">
        <v>84</v>
      </c>
      <c r="AW334" s="14" t="s">
        <v>32</v>
      </c>
      <c r="AX334" s="14" t="s">
        <v>76</v>
      </c>
      <c r="AY334" s="254" t="s">
        <v>125</v>
      </c>
    </row>
    <row r="335" s="13" customFormat="1">
      <c r="A335" s="13"/>
      <c r="B335" s="233"/>
      <c r="C335" s="234"/>
      <c r="D335" s="235" t="s">
        <v>136</v>
      </c>
      <c r="E335" s="236" t="s">
        <v>1</v>
      </c>
      <c r="F335" s="237" t="s">
        <v>567</v>
      </c>
      <c r="G335" s="234"/>
      <c r="H335" s="238">
        <v>225</v>
      </c>
      <c r="I335" s="239"/>
      <c r="J335" s="234"/>
      <c r="K335" s="234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136</v>
      </c>
      <c r="AU335" s="244" t="s">
        <v>86</v>
      </c>
      <c r="AV335" s="13" t="s">
        <v>86</v>
      </c>
      <c r="AW335" s="13" t="s">
        <v>32</v>
      </c>
      <c r="AX335" s="13" t="s">
        <v>84</v>
      </c>
      <c r="AY335" s="244" t="s">
        <v>125</v>
      </c>
    </row>
    <row r="336" s="2" customFormat="1" ht="22.2" customHeight="1">
      <c r="A336" s="38"/>
      <c r="B336" s="39"/>
      <c r="C336" s="266" t="s">
        <v>568</v>
      </c>
      <c r="D336" s="266" t="s">
        <v>273</v>
      </c>
      <c r="E336" s="267" t="s">
        <v>569</v>
      </c>
      <c r="F336" s="268" t="s">
        <v>570</v>
      </c>
      <c r="G336" s="269" t="s">
        <v>152</v>
      </c>
      <c r="H336" s="270">
        <v>3</v>
      </c>
      <c r="I336" s="271"/>
      <c r="J336" s="272">
        <f>ROUND(I336*H336,2)</f>
        <v>0</v>
      </c>
      <c r="K336" s="273"/>
      <c r="L336" s="274"/>
      <c r="M336" s="275" t="s">
        <v>1</v>
      </c>
      <c r="N336" s="276" t="s">
        <v>41</v>
      </c>
      <c r="O336" s="91"/>
      <c r="P336" s="229">
        <f>O336*H336</f>
        <v>0</v>
      </c>
      <c r="Q336" s="229">
        <v>0.044999999999999998</v>
      </c>
      <c r="R336" s="229">
        <f>Q336*H336</f>
        <v>0.13500000000000001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158</v>
      </c>
      <c r="AT336" s="231" t="s">
        <v>273</v>
      </c>
      <c r="AU336" s="231" t="s">
        <v>86</v>
      </c>
      <c r="AY336" s="17" t="s">
        <v>125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84</v>
      </c>
      <c r="BK336" s="232">
        <f>ROUND(I336*H336,2)</f>
        <v>0</v>
      </c>
      <c r="BL336" s="17" t="s">
        <v>131</v>
      </c>
      <c r="BM336" s="231" t="s">
        <v>571</v>
      </c>
    </row>
    <row r="337" s="2" customFormat="1" ht="22.2" customHeight="1">
      <c r="A337" s="38"/>
      <c r="B337" s="39"/>
      <c r="C337" s="219" t="s">
        <v>572</v>
      </c>
      <c r="D337" s="219" t="s">
        <v>127</v>
      </c>
      <c r="E337" s="220" t="s">
        <v>573</v>
      </c>
      <c r="F337" s="221" t="s">
        <v>574</v>
      </c>
      <c r="G337" s="222" t="s">
        <v>172</v>
      </c>
      <c r="H337" s="223">
        <v>24.207999999999998</v>
      </c>
      <c r="I337" s="224"/>
      <c r="J337" s="225">
        <f>ROUND(I337*H337,2)</f>
        <v>0</v>
      </c>
      <c r="K337" s="226"/>
      <c r="L337" s="44"/>
      <c r="M337" s="227" t="s">
        <v>1</v>
      </c>
      <c r="N337" s="228" t="s">
        <v>41</v>
      </c>
      <c r="O337" s="91"/>
      <c r="P337" s="229">
        <f>O337*H337</f>
        <v>0</v>
      </c>
      <c r="Q337" s="229">
        <v>2.2563399999999998</v>
      </c>
      <c r="R337" s="229">
        <f>Q337*H337</f>
        <v>54.621478719999992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131</v>
      </c>
      <c r="AT337" s="231" t="s">
        <v>127</v>
      </c>
      <c r="AU337" s="231" t="s">
        <v>86</v>
      </c>
      <c r="AY337" s="17" t="s">
        <v>125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84</v>
      </c>
      <c r="BK337" s="232">
        <f>ROUND(I337*H337,2)</f>
        <v>0</v>
      </c>
      <c r="BL337" s="17" t="s">
        <v>131</v>
      </c>
      <c r="BM337" s="231" t="s">
        <v>575</v>
      </c>
    </row>
    <row r="338" s="13" customFormat="1">
      <c r="A338" s="13"/>
      <c r="B338" s="233"/>
      <c r="C338" s="234"/>
      <c r="D338" s="235" t="s">
        <v>136</v>
      </c>
      <c r="E338" s="236" t="s">
        <v>1</v>
      </c>
      <c r="F338" s="237" t="s">
        <v>576</v>
      </c>
      <c r="G338" s="234"/>
      <c r="H338" s="238">
        <v>6.8399999999999999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136</v>
      </c>
      <c r="AU338" s="244" t="s">
        <v>86</v>
      </c>
      <c r="AV338" s="13" t="s">
        <v>86</v>
      </c>
      <c r="AW338" s="13" t="s">
        <v>32</v>
      </c>
      <c r="AX338" s="13" t="s">
        <v>76</v>
      </c>
      <c r="AY338" s="244" t="s">
        <v>125</v>
      </c>
    </row>
    <row r="339" s="13" customFormat="1">
      <c r="A339" s="13"/>
      <c r="B339" s="233"/>
      <c r="C339" s="234"/>
      <c r="D339" s="235" t="s">
        <v>136</v>
      </c>
      <c r="E339" s="236" t="s">
        <v>1</v>
      </c>
      <c r="F339" s="237" t="s">
        <v>577</v>
      </c>
      <c r="G339" s="234"/>
      <c r="H339" s="238">
        <v>17.367999999999999</v>
      </c>
      <c r="I339" s="239"/>
      <c r="J339" s="234"/>
      <c r="K339" s="234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136</v>
      </c>
      <c r="AU339" s="244" t="s">
        <v>86</v>
      </c>
      <c r="AV339" s="13" t="s">
        <v>86</v>
      </c>
      <c r="AW339" s="13" t="s">
        <v>32</v>
      </c>
      <c r="AX339" s="13" t="s">
        <v>76</v>
      </c>
      <c r="AY339" s="244" t="s">
        <v>125</v>
      </c>
    </row>
    <row r="340" s="15" customFormat="1">
      <c r="A340" s="15"/>
      <c r="B340" s="255"/>
      <c r="C340" s="256"/>
      <c r="D340" s="235" t="s">
        <v>136</v>
      </c>
      <c r="E340" s="257" t="s">
        <v>1</v>
      </c>
      <c r="F340" s="258" t="s">
        <v>201</v>
      </c>
      <c r="G340" s="256"/>
      <c r="H340" s="259">
        <v>24.207999999999998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5" t="s">
        <v>136</v>
      </c>
      <c r="AU340" s="265" t="s">
        <v>86</v>
      </c>
      <c r="AV340" s="15" t="s">
        <v>131</v>
      </c>
      <c r="AW340" s="15" t="s">
        <v>32</v>
      </c>
      <c r="AX340" s="15" t="s">
        <v>84</v>
      </c>
      <c r="AY340" s="265" t="s">
        <v>125</v>
      </c>
    </row>
    <row r="341" s="2" customFormat="1" ht="22.2" customHeight="1">
      <c r="A341" s="38"/>
      <c r="B341" s="39"/>
      <c r="C341" s="219" t="s">
        <v>578</v>
      </c>
      <c r="D341" s="219" t="s">
        <v>127</v>
      </c>
      <c r="E341" s="220" t="s">
        <v>579</v>
      </c>
      <c r="F341" s="221" t="s">
        <v>580</v>
      </c>
      <c r="G341" s="222" t="s">
        <v>130</v>
      </c>
      <c r="H341" s="223">
        <v>2113.79</v>
      </c>
      <c r="I341" s="224"/>
      <c r="J341" s="225">
        <f>ROUND(I341*H341,2)</f>
        <v>0</v>
      </c>
      <c r="K341" s="226"/>
      <c r="L341" s="44"/>
      <c r="M341" s="227" t="s">
        <v>1</v>
      </c>
      <c r="N341" s="228" t="s">
        <v>41</v>
      </c>
      <c r="O341" s="91"/>
      <c r="P341" s="229">
        <f>O341*H341</f>
        <v>0</v>
      </c>
      <c r="Q341" s="229">
        <v>0.00046999999999999999</v>
      </c>
      <c r="R341" s="229">
        <f>Q341*H341</f>
        <v>0.9934812999999999</v>
      </c>
      <c r="S341" s="229">
        <v>0</v>
      </c>
      <c r="T341" s="23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131</v>
      </c>
      <c r="AT341" s="231" t="s">
        <v>127</v>
      </c>
      <c r="AU341" s="231" t="s">
        <v>86</v>
      </c>
      <c r="AY341" s="17" t="s">
        <v>125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84</v>
      </c>
      <c r="BK341" s="232">
        <f>ROUND(I341*H341,2)</f>
        <v>0</v>
      </c>
      <c r="BL341" s="17" t="s">
        <v>131</v>
      </c>
      <c r="BM341" s="231" t="s">
        <v>581</v>
      </c>
    </row>
    <row r="342" s="13" customFormat="1">
      <c r="A342" s="13"/>
      <c r="B342" s="233"/>
      <c r="C342" s="234"/>
      <c r="D342" s="235" t="s">
        <v>136</v>
      </c>
      <c r="E342" s="236" t="s">
        <v>1</v>
      </c>
      <c r="F342" s="237" t="s">
        <v>582</v>
      </c>
      <c r="G342" s="234"/>
      <c r="H342" s="238">
        <v>2113.79</v>
      </c>
      <c r="I342" s="239"/>
      <c r="J342" s="234"/>
      <c r="K342" s="234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136</v>
      </c>
      <c r="AU342" s="244" t="s">
        <v>86</v>
      </c>
      <c r="AV342" s="13" t="s">
        <v>86</v>
      </c>
      <c r="AW342" s="13" t="s">
        <v>32</v>
      </c>
      <c r="AX342" s="13" t="s">
        <v>84</v>
      </c>
      <c r="AY342" s="244" t="s">
        <v>125</v>
      </c>
    </row>
    <row r="343" s="2" customFormat="1" ht="14.4" customHeight="1">
      <c r="A343" s="38"/>
      <c r="B343" s="39"/>
      <c r="C343" s="219" t="s">
        <v>583</v>
      </c>
      <c r="D343" s="219" t="s">
        <v>127</v>
      </c>
      <c r="E343" s="220" t="s">
        <v>584</v>
      </c>
      <c r="F343" s="221" t="s">
        <v>585</v>
      </c>
      <c r="G343" s="222" t="s">
        <v>152</v>
      </c>
      <c r="H343" s="223">
        <v>39</v>
      </c>
      <c r="I343" s="224"/>
      <c r="J343" s="225">
        <f>ROUND(I343*H343,2)</f>
        <v>0</v>
      </c>
      <c r="K343" s="226"/>
      <c r="L343" s="44"/>
      <c r="M343" s="227" t="s">
        <v>1</v>
      </c>
      <c r="N343" s="228" t="s">
        <v>41</v>
      </c>
      <c r="O343" s="91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131</v>
      </c>
      <c r="AT343" s="231" t="s">
        <v>127</v>
      </c>
      <c r="AU343" s="231" t="s">
        <v>86</v>
      </c>
      <c r="AY343" s="17" t="s">
        <v>125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84</v>
      </c>
      <c r="BK343" s="232">
        <f>ROUND(I343*H343,2)</f>
        <v>0</v>
      </c>
      <c r="BL343" s="17" t="s">
        <v>131</v>
      </c>
      <c r="BM343" s="231" t="s">
        <v>586</v>
      </c>
    </row>
    <row r="344" s="2" customFormat="1" ht="19.8" customHeight="1">
      <c r="A344" s="38"/>
      <c r="B344" s="39"/>
      <c r="C344" s="219" t="s">
        <v>587</v>
      </c>
      <c r="D344" s="219" t="s">
        <v>127</v>
      </c>
      <c r="E344" s="220" t="s">
        <v>588</v>
      </c>
      <c r="F344" s="221" t="s">
        <v>589</v>
      </c>
      <c r="G344" s="222" t="s">
        <v>152</v>
      </c>
      <c r="H344" s="223">
        <v>15</v>
      </c>
      <c r="I344" s="224"/>
      <c r="J344" s="225">
        <f>ROUND(I344*H344,2)</f>
        <v>0</v>
      </c>
      <c r="K344" s="226"/>
      <c r="L344" s="44"/>
      <c r="M344" s="227" t="s">
        <v>1</v>
      </c>
      <c r="N344" s="228" t="s">
        <v>41</v>
      </c>
      <c r="O344" s="91"/>
      <c r="P344" s="229">
        <f>O344*H344</f>
        <v>0</v>
      </c>
      <c r="Q344" s="229">
        <v>3.0000000000000001E-05</v>
      </c>
      <c r="R344" s="229">
        <f>Q344*H344</f>
        <v>0.00044999999999999999</v>
      </c>
      <c r="S344" s="229">
        <v>0</v>
      </c>
      <c r="T344" s="23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1" t="s">
        <v>131</v>
      </c>
      <c r="AT344" s="231" t="s">
        <v>127</v>
      </c>
      <c r="AU344" s="231" t="s">
        <v>86</v>
      </c>
      <c r="AY344" s="17" t="s">
        <v>125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7" t="s">
        <v>84</v>
      </c>
      <c r="BK344" s="232">
        <f>ROUND(I344*H344,2)</f>
        <v>0</v>
      </c>
      <c r="BL344" s="17" t="s">
        <v>131</v>
      </c>
      <c r="BM344" s="231" t="s">
        <v>590</v>
      </c>
    </row>
    <row r="345" s="2" customFormat="1" ht="22.2" customHeight="1">
      <c r="A345" s="38"/>
      <c r="B345" s="39"/>
      <c r="C345" s="219" t="s">
        <v>591</v>
      </c>
      <c r="D345" s="219" t="s">
        <v>127</v>
      </c>
      <c r="E345" s="220" t="s">
        <v>592</v>
      </c>
      <c r="F345" s="221" t="s">
        <v>593</v>
      </c>
      <c r="G345" s="222" t="s">
        <v>321</v>
      </c>
      <c r="H345" s="223">
        <v>2</v>
      </c>
      <c r="I345" s="224"/>
      <c r="J345" s="225">
        <f>ROUND(I345*H345,2)</f>
        <v>0</v>
      </c>
      <c r="K345" s="226"/>
      <c r="L345" s="44"/>
      <c r="M345" s="227" t="s">
        <v>1</v>
      </c>
      <c r="N345" s="228" t="s">
        <v>41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131</v>
      </c>
      <c r="AT345" s="231" t="s">
        <v>127</v>
      </c>
      <c r="AU345" s="231" t="s">
        <v>86</v>
      </c>
      <c r="AY345" s="17" t="s">
        <v>125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84</v>
      </c>
      <c r="BK345" s="232">
        <f>ROUND(I345*H345,2)</f>
        <v>0</v>
      </c>
      <c r="BL345" s="17" t="s">
        <v>131</v>
      </c>
      <c r="BM345" s="231" t="s">
        <v>594</v>
      </c>
    </row>
    <row r="346" s="14" customFormat="1">
      <c r="A346" s="14"/>
      <c r="B346" s="245"/>
      <c r="C346" s="246"/>
      <c r="D346" s="235" t="s">
        <v>136</v>
      </c>
      <c r="E346" s="247" t="s">
        <v>1</v>
      </c>
      <c r="F346" s="248" t="s">
        <v>166</v>
      </c>
      <c r="G346" s="246"/>
      <c r="H346" s="247" t="s">
        <v>1</v>
      </c>
      <c r="I346" s="249"/>
      <c r="J346" s="246"/>
      <c r="K346" s="246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136</v>
      </c>
      <c r="AU346" s="254" t="s">
        <v>86</v>
      </c>
      <c r="AV346" s="14" t="s">
        <v>84</v>
      </c>
      <c r="AW346" s="14" t="s">
        <v>32</v>
      </c>
      <c r="AX346" s="14" t="s">
        <v>76</v>
      </c>
      <c r="AY346" s="254" t="s">
        <v>125</v>
      </c>
    </row>
    <row r="347" s="14" customFormat="1">
      <c r="A347" s="14"/>
      <c r="B347" s="245"/>
      <c r="C347" s="246"/>
      <c r="D347" s="235" t="s">
        <v>136</v>
      </c>
      <c r="E347" s="247" t="s">
        <v>1</v>
      </c>
      <c r="F347" s="248" t="s">
        <v>167</v>
      </c>
      <c r="G347" s="246"/>
      <c r="H347" s="247" t="s">
        <v>1</v>
      </c>
      <c r="I347" s="249"/>
      <c r="J347" s="246"/>
      <c r="K347" s="246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136</v>
      </c>
      <c r="AU347" s="254" t="s">
        <v>86</v>
      </c>
      <c r="AV347" s="14" t="s">
        <v>84</v>
      </c>
      <c r="AW347" s="14" t="s">
        <v>32</v>
      </c>
      <c r="AX347" s="14" t="s">
        <v>76</v>
      </c>
      <c r="AY347" s="254" t="s">
        <v>125</v>
      </c>
    </row>
    <row r="348" s="14" customFormat="1">
      <c r="A348" s="14"/>
      <c r="B348" s="245"/>
      <c r="C348" s="246"/>
      <c r="D348" s="235" t="s">
        <v>136</v>
      </c>
      <c r="E348" s="247" t="s">
        <v>1</v>
      </c>
      <c r="F348" s="248" t="s">
        <v>595</v>
      </c>
      <c r="G348" s="246"/>
      <c r="H348" s="247" t="s">
        <v>1</v>
      </c>
      <c r="I348" s="249"/>
      <c r="J348" s="246"/>
      <c r="K348" s="246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136</v>
      </c>
      <c r="AU348" s="254" t="s">
        <v>86</v>
      </c>
      <c r="AV348" s="14" t="s">
        <v>84</v>
      </c>
      <c r="AW348" s="14" t="s">
        <v>32</v>
      </c>
      <c r="AX348" s="14" t="s">
        <v>76</v>
      </c>
      <c r="AY348" s="254" t="s">
        <v>125</v>
      </c>
    </row>
    <row r="349" s="13" customFormat="1">
      <c r="A349" s="13"/>
      <c r="B349" s="233"/>
      <c r="C349" s="234"/>
      <c r="D349" s="235" t="s">
        <v>136</v>
      </c>
      <c r="E349" s="236" t="s">
        <v>1</v>
      </c>
      <c r="F349" s="237" t="s">
        <v>86</v>
      </c>
      <c r="G349" s="234"/>
      <c r="H349" s="238">
        <v>2</v>
      </c>
      <c r="I349" s="239"/>
      <c r="J349" s="234"/>
      <c r="K349" s="234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136</v>
      </c>
      <c r="AU349" s="244" t="s">
        <v>86</v>
      </c>
      <c r="AV349" s="13" t="s">
        <v>86</v>
      </c>
      <c r="AW349" s="13" t="s">
        <v>32</v>
      </c>
      <c r="AX349" s="13" t="s">
        <v>84</v>
      </c>
      <c r="AY349" s="244" t="s">
        <v>125</v>
      </c>
    </row>
    <row r="350" s="2" customFormat="1" ht="14.4" customHeight="1">
      <c r="A350" s="38"/>
      <c r="B350" s="39"/>
      <c r="C350" s="219" t="s">
        <v>596</v>
      </c>
      <c r="D350" s="219" t="s">
        <v>127</v>
      </c>
      <c r="E350" s="220" t="s">
        <v>597</v>
      </c>
      <c r="F350" s="221" t="s">
        <v>598</v>
      </c>
      <c r="G350" s="222" t="s">
        <v>152</v>
      </c>
      <c r="H350" s="223">
        <v>5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41</v>
      </c>
      <c r="O350" s="91"/>
      <c r="P350" s="229">
        <f>O350*H350</f>
        <v>0</v>
      </c>
      <c r="Q350" s="229">
        <v>9.0000000000000006E-05</v>
      </c>
      <c r="R350" s="229">
        <f>Q350*H350</f>
        <v>0.00045000000000000004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131</v>
      </c>
      <c r="AT350" s="231" t="s">
        <v>127</v>
      </c>
      <c r="AU350" s="231" t="s">
        <v>86</v>
      </c>
      <c r="AY350" s="17" t="s">
        <v>125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84</v>
      </c>
      <c r="BK350" s="232">
        <f>ROUND(I350*H350,2)</f>
        <v>0</v>
      </c>
      <c r="BL350" s="17" t="s">
        <v>131</v>
      </c>
      <c r="BM350" s="231" t="s">
        <v>599</v>
      </c>
    </row>
    <row r="351" s="13" customFormat="1">
      <c r="A351" s="13"/>
      <c r="B351" s="233"/>
      <c r="C351" s="234"/>
      <c r="D351" s="235" t="s">
        <v>136</v>
      </c>
      <c r="E351" s="236" t="s">
        <v>1</v>
      </c>
      <c r="F351" s="237" t="s">
        <v>600</v>
      </c>
      <c r="G351" s="234"/>
      <c r="H351" s="238">
        <v>5</v>
      </c>
      <c r="I351" s="239"/>
      <c r="J351" s="234"/>
      <c r="K351" s="234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136</v>
      </c>
      <c r="AU351" s="244" t="s">
        <v>86</v>
      </c>
      <c r="AV351" s="13" t="s">
        <v>86</v>
      </c>
      <c r="AW351" s="13" t="s">
        <v>32</v>
      </c>
      <c r="AX351" s="13" t="s">
        <v>84</v>
      </c>
      <c r="AY351" s="244" t="s">
        <v>125</v>
      </c>
    </row>
    <row r="352" s="2" customFormat="1" ht="14.4" customHeight="1">
      <c r="A352" s="38"/>
      <c r="B352" s="39"/>
      <c r="C352" s="219" t="s">
        <v>601</v>
      </c>
      <c r="D352" s="219" t="s">
        <v>127</v>
      </c>
      <c r="E352" s="220" t="s">
        <v>602</v>
      </c>
      <c r="F352" s="221" t="s">
        <v>603</v>
      </c>
      <c r="G352" s="222" t="s">
        <v>321</v>
      </c>
      <c r="H352" s="223">
        <v>21</v>
      </c>
      <c r="I352" s="224"/>
      <c r="J352" s="225">
        <f>ROUND(I352*H352,2)</f>
        <v>0</v>
      </c>
      <c r="K352" s="226"/>
      <c r="L352" s="44"/>
      <c r="M352" s="227" t="s">
        <v>1</v>
      </c>
      <c r="N352" s="228" t="s">
        <v>41</v>
      </c>
      <c r="O352" s="91"/>
      <c r="P352" s="229">
        <f>O352*H352</f>
        <v>0</v>
      </c>
      <c r="Q352" s="229">
        <v>0</v>
      </c>
      <c r="R352" s="229">
        <f>Q352*H352</f>
        <v>0</v>
      </c>
      <c r="S352" s="229">
        <v>0.32000000000000001</v>
      </c>
      <c r="T352" s="230">
        <f>S352*H352</f>
        <v>6.7199999999999998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131</v>
      </c>
      <c r="AT352" s="231" t="s">
        <v>127</v>
      </c>
      <c r="AU352" s="231" t="s">
        <v>86</v>
      </c>
      <c r="AY352" s="17" t="s">
        <v>125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7" t="s">
        <v>84</v>
      </c>
      <c r="BK352" s="232">
        <f>ROUND(I352*H352,2)</f>
        <v>0</v>
      </c>
      <c r="BL352" s="17" t="s">
        <v>131</v>
      </c>
      <c r="BM352" s="231" t="s">
        <v>604</v>
      </c>
    </row>
    <row r="353" s="2" customFormat="1" ht="14.4" customHeight="1">
      <c r="A353" s="38"/>
      <c r="B353" s="39"/>
      <c r="C353" s="219" t="s">
        <v>605</v>
      </c>
      <c r="D353" s="219" t="s">
        <v>127</v>
      </c>
      <c r="E353" s="220" t="s">
        <v>606</v>
      </c>
      <c r="F353" s="221" t="s">
        <v>607</v>
      </c>
      <c r="G353" s="222" t="s">
        <v>321</v>
      </c>
      <c r="H353" s="223">
        <v>5</v>
      </c>
      <c r="I353" s="224"/>
      <c r="J353" s="225">
        <f>ROUND(I353*H353,2)</f>
        <v>0</v>
      </c>
      <c r="K353" s="226"/>
      <c r="L353" s="44"/>
      <c r="M353" s="227" t="s">
        <v>1</v>
      </c>
      <c r="N353" s="228" t="s">
        <v>41</v>
      </c>
      <c r="O353" s="91"/>
      <c r="P353" s="229">
        <f>O353*H353</f>
        <v>0</v>
      </c>
      <c r="Q353" s="229">
        <v>0</v>
      </c>
      <c r="R353" s="229">
        <f>Q353*H353</f>
        <v>0</v>
      </c>
      <c r="S353" s="229">
        <v>0.32000000000000001</v>
      </c>
      <c r="T353" s="230">
        <f>S353*H353</f>
        <v>1.6000000000000001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1" t="s">
        <v>131</v>
      </c>
      <c r="AT353" s="231" t="s">
        <v>127</v>
      </c>
      <c r="AU353" s="231" t="s">
        <v>86</v>
      </c>
      <c r="AY353" s="17" t="s">
        <v>125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7" t="s">
        <v>84</v>
      </c>
      <c r="BK353" s="232">
        <f>ROUND(I353*H353,2)</f>
        <v>0</v>
      </c>
      <c r="BL353" s="17" t="s">
        <v>131</v>
      </c>
      <c r="BM353" s="231" t="s">
        <v>608</v>
      </c>
    </row>
    <row r="354" s="2" customFormat="1" ht="14.4" customHeight="1">
      <c r="A354" s="38"/>
      <c r="B354" s="39"/>
      <c r="C354" s="219" t="s">
        <v>609</v>
      </c>
      <c r="D354" s="219" t="s">
        <v>127</v>
      </c>
      <c r="E354" s="220" t="s">
        <v>610</v>
      </c>
      <c r="F354" s="221" t="s">
        <v>611</v>
      </c>
      <c r="G354" s="222" t="s">
        <v>321</v>
      </c>
      <c r="H354" s="223">
        <v>6</v>
      </c>
      <c r="I354" s="224"/>
      <c r="J354" s="225">
        <f>ROUND(I354*H354,2)</f>
        <v>0</v>
      </c>
      <c r="K354" s="226"/>
      <c r="L354" s="44"/>
      <c r="M354" s="227" t="s">
        <v>1</v>
      </c>
      <c r="N354" s="228" t="s">
        <v>41</v>
      </c>
      <c r="O354" s="91"/>
      <c r="P354" s="229">
        <f>O354*H354</f>
        <v>0</v>
      </c>
      <c r="Q354" s="229">
        <v>0</v>
      </c>
      <c r="R354" s="229">
        <f>Q354*H354</f>
        <v>0</v>
      </c>
      <c r="S354" s="229">
        <v>0.48199999999999998</v>
      </c>
      <c r="T354" s="230">
        <f>S354*H354</f>
        <v>2.8919999999999999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131</v>
      </c>
      <c r="AT354" s="231" t="s">
        <v>127</v>
      </c>
      <c r="AU354" s="231" t="s">
        <v>86</v>
      </c>
      <c r="AY354" s="17" t="s">
        <v>125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84</v>
      </c>
      <c r="BK354" s="232">
        <f>ROUND(I354*H354,2)</f>
        <v>0</v>
      </c>
      <c r="BL354" s="17" t="s">
        <v>131</v>
      </c>
      <c r="BM354" s="231" t="s">
        <v>612</v>
      </c>
    </row>
    <row r="355" s="2" customFormat="1" ht="22.2" customHeight="1">
      <c r="A355" s="38"/>
      <c r="B355" s="39"/>
      <c r="C355" s="219" t="s">
        <v>613</v>
      </c>
      <c r="D355" s="219" t="s">
        <v>127</v>
      </c>
      <c r="E355" s="220" t="s">
        <v>614</v>
      </c>
      <c r="F355" s="221" t="s">
        <v>615</v>
      </c>
      <c r="G355" s="222" t="s">
        <v>321</v>
      </c>
      <c r="H355" s="223">
        <v>2</v>
      </c>
      <c r="I355" s="224"/>
      <c r="J355" s="225">
        <f>ROUND(I355*H355,2)</f>
        <v>0</v>
      </c>
      <c r="K355" s="226"/>
      <c r="L355" s="44"/>
      <c r="M355" s="227" t="s">
        <v>1</v>
      </c>
      <c r="N355" s="228" t="s">
        <v>41</v>
      </c>
      <c r="O355" s="91"/>
      <c r="P355" s="229">
        <f>O355*H355</f>
        <v>0</v>
      </c>
      <c r="Q355" s="229">
        <v>0</v>
      </c>
      <c r="R355" s="229">
        <f>Q355*H355</f>
        <v>0</v>
      </c>
      <c r="S355" s="229">
        <v>0.082000000000000003</v>
      </c>
      <c r="T355" s="230">
        <f>S355*H355</f>
        <v>0.16400000000000001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131</v>
      </c>
      <c r="AT355" s="231" t="s">
        <v>127</v>
      </c>
      <c r="AU355" s="231" t="s">
        <v>86</v>
      </c>
      <c r="AY355" s="17" t="s">
        <v>125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84</v>
      </c>
      <c r="BK355" s="232">
        <f>ROUND(I355*H355,2)</f>
        <v>0</v>
      </c>
      <c r="BL355" s="17" t="s">
        <v>131</v>
      </c>
      <c r="BM355" s="231" t="s">
        <v>616</v>
      </c>
    </row>
    <row r="356" s="2" customFormat="1" ht="19.8" customHeight="1">
      <c r="A356" s="38"/>
      <c r="B356" s="39"/>
      <c r="C356" s="219" t="s">
        <v>617</v>
      </c>
      <c r="D356" s="219" t="s">
        <v>127</v>
      </c>
      <c r="E356" s="220" t="s">
        <v>618</v>
      </c>
      <c r="F356" s="221" t="s">
        <v>619</v>
      </c>
      <c r="G356" s="222" t="s">
        <v>321</v>
      </c>
      <c r="H356" s="223">
        <v>2</v>
      </c>
      <c r="I356" s="224"/>
      <c r="J356" s="225">
        <f>ROUND(I356*H356,2)</f>
        <v>0</v>
      </c>
      <c r="K356" s="226"/>
      <c r="L356" s="44"/>
      <c r="M356" s="227" t="s">
        <v>1</v>
      </c>
      <c r="N356" s="228" t="s">
        <v>41</v>
      </c>
      <c r="O356" s="91"/>
      <c r="P356" s="229">
        <f>O356*H356</f>
        <v>0</v>
      </c>
      <c r="Q356" s="229">
        <v>0</v>
      </c>
      <c r="R356" s="229">
        <f>Q356*H356</f>
        <v>0</v>
      </c>
      <c r="S356" s="229">
        <v>0.065699999999999995</v>
      </c>
      <c r="T356" s="230">
        <f>S356*H356</f>
        <v>0.13139999999999999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131</v>
      </c>
      <c r="AT356" s="231" t="s">
        <v>127</v>
      </c>
      <c r="AU356" s="231" t="s">
        <v>86</v>
      </c>
      <c r="AY356" s="17" t="s">
        <v>125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7" t="s">
        <v>84</v>
      </c>
      <c r="BK356" s="232">
        <f>ROUND(I356*H356,2)</f>
        <v>0</v>
      </c>
      <c r="BL356" s="17" t="s">
        <v>131</v>
      </c>
      <c r="BM356" s="231" t="s">
        <v>620</v>
      </c>
    </row>
    <row r="357" s="2" customFormat="1" ht="22.2" customHeight="1">
      <c r="A357" s="38"/>
      <c r="B357" s="39"/>
      <c r="C357" s="219" t="s">
        <v>621</v>
      </c>
      <c r="D357" s="219" t="s">
        <v>127</v>
      </c>
      <c r="E357" s="220" t="s">
        <v>622</v>
      </c>
      <c r="F357" s="221" t="s">
        <v>623</v>
      </c>
      <c r="G357" s="222" t="s">
        <v>152</v>
      </c>
      <c r="H357" s="223">
        <v>0.29999999999999999</v>
      </c>
      <c r="I357" s="224"/>
      <c r="J357" s="225">
        <f>ROUND(I357*H357,2)</f>
        <v>0</v>
      </c>
      <c r="K357" s="226"/>
      <c r="L357" s="44"/>
      <c r="M357" s="227" t="s">
        <v>1</v>
      </c>
      <c r="N357" s="228" t="s">
        <v>41</v>
      </c>
      <c r="O357" s="91"/>
      <c r="P357" s="229">
        <f>O357*H357</f>
        <v>0</v>
      </c>
      <c r="Q357" s="229">
        <v>0.00075000000000000002</v>
      </c>
      <c r="R357" s="229">
        <f>Q357*H357</f>
        <v>0.00022499999999999999</v>
      </c>
      <c r="S357" s="229">
        <v>0.044999999999999998</v>
      </c>
      <c r="T357" s="230">
        <f>S357*H357</f>
        <v>0.0135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1" t="s">
        <v>131</v>
      </c>
      <c r="AT357" s="231" t="s">
        <v>127</v>
      </c>
      <c r="AU357" s="231" t="s">
        <v>86</v>
      </c>
      <c r="AY357" s="17" t="s">
        <v>125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7" t="s">
        <v>84</v>
      </c>
      <c r="BK357" s="232">
        <f>ROUND(I357*H357,2)</f>
        <v>0</v>
      </c>
      <c r="BL357" s="17" t="s">
        <v>131</v>
      </c>
      <c r="BM357" s="231" t="s">
        <v>624</v>
      </c>
    </row>
    <row r="358" s="13" customFormat="1">
      <c r="A358" s="13"/>
      <c r="B358" s="233"/>
      <c r="C358" s="234"/>
      <c r="D358" s="235" t="s">
        <v>136</v>
      </c>
      <c r="E358" s="236" t="s">
        <v>1</v>
      </c>
      <c r="F358" s="237" t="s">
        <v>625</v>
      </c>
      <c r="G358" s="234"/>
      <c r="H358" s="238">
        <v>0.29999999999999999</v>
      </c>
      <c r="I358" s="239"/>
      <c r="J358" s="234"/>
      <c r="K358" s="234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136</v>
      </c>
      <c r="AU358" s="244" t="s">
        <v>86</v>
      </c>
      <c r="AV358" s="13" t="s">
        <v>86</v>
      </c>
      <c r="AW358" s="13" t="s">
        <v>32</v>
      </c>
      <c r="AX358" s="13" t="s">
        <v>84</v>
      </c>
      <c r="AY358" s="244" t="s">
        <v>125</v>
      </c>
    </row>
    <row r="359" s="2" customFormat="1" ht="22.2" customHeight="1">
      <c r="A359" s="38"/>
      <c r="B359" s="39"/>
      <c r="C359" s="219" t="s">
        <v>626</v>
      </c>
      <c r="D359" s="219" t="s">
        <v>127</v>
      </c>
      <c r="E359" s="220" t="s">
        <v>627</v>
      </c>
      <c r="F359" s="221" t="s">
        <v>628</v>
      </c>
      <c r="G359" s="222" t="s">
        <v>152</v>
      </c>
      <c r="H359" s="223">
        <v>0.10000000000000001</v>
      </c>
      <c r="I359" s="224"/>
      <c r="J359" s="225">
        <f>ROUND(I359*H359,2)</f>
        <v>0</v>
      </c>
      <c r="K359" s="226"/>
      <c r="L359" s="44"/>
      <c r="M359" s="227" t="s">
        <v>1</v>
      </c>
      <c r="N359" s="228" t="s">
        <v>41</v>
      </c>
      <c r="O359" s="91"/>
      <c r="P359" s="229">
        <f>O359*H359</f>
        <v>0</v>
      </c>
      <c r="Q359" s="229">
        <v>0.00232</v>
      </c>
      <c r="R359" s="229">
        <f>Q359*H359</f>
        <v>0.000232</v>
      </c>
      <c r="S359" s="229">
        <v>0.10100000000000001</v>
      </c>
      <c r="T359" s="230">
        <f>S359*H359</f>
        <v>0.010100000000000001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1" t="s">
        <v>131</v>
      </c>
      <c r="AT359" s="231" t="s">
        <v>127</v>
      </c>
      <c r="AU359" s="231" t="s">
        <v>86</v>
      </c>
      <c r="AY359" s="17" t="s">
        <v>125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7" t="s">
        <v>84</v>
      </c>
      <c r="BK359" s="232">
        <f>ROUND(I359*H359,2)</f>
        <v>0</v>
      </c>
      <c r="BL359" s="17" t="s">
        <v>131</v>
      </c>
      <c r="BM359" s="231" t="s">
        <v>629</v>
      </c>
    </row>
    <row r="360" s="13" customFormat="1">
      <c r="A360" s="13"/>
      <c r="B360" s="233"/>
      <c r="C360" s="234"/>
      <c r="D360" s="235" t="s">
        <v>136</v>
      </c>
      <c r="E360" s="236" t="s">
        <v>1</v>
      </c>
      <c r="F360" s="237" t="s">
        <v>630</v>
      </c>
      <c r="G360" s="234"/>
      <c r="H360" s="238">
        <v>0.10000000000000001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136</v>
      </c>
      <c r="AU360" s="244" t="s">
        <v>86</v>
      </c>
      <c r="AV360" s="13" t="s">
        <v>86</v>
      </c>
      <c r="AW360" s="13" t="s">
        <v>32</v>
      </c>
      <c r="AX360" s="13" t="s">
        <v>84</v>
      </c>
      <c r="AY360" s="244" t="s">
        <v>125</v>
      </c>
    </row>
    <row r="361" s="2" customFormat="1" ht="14.4" customHeight="1">
      <c r="A361" s="38"/>
      <c r="B361" s="39"/>
      <c r="C361" s="219" t="s">
        <v>631</v>
      </c>
      <c r="D361" s="219" t="s">
        <v>127</v>
      </c>
      <c r="E361" s="220" t="s">
        <v>632</v>
      </c>
      <c r="F361" s="221" t="s">
        <v>633</v>
      </c>
      <c r="G361" s="222" t="s">
        <v>321</v>
      </c>
      <c r="H361" s="223">
        <v>8</v>
      </c>
      <c r="I361" s="224"/>
      <c r="J361" s="225">
        <f>ROUND(I361*H361,2)</f>
        <v>0</v>
      </c>
      <c r="K361" s="226"/>
      <c r="L361" s="44"/>
      <c r="M361" s="227" t="s">
        <v>1</v>
      </c>
      <c r="N361" s="228" t="s">
        <v>41</v>
      </c>
      <c r="O361" s="91"/>
      <c r="P361" s="229">
        <f>O361*H361</f>
        <v>0</v>
      </c>
      <c r="Q361" s="229">
        <v>0</v>
      </c>
      <c r="R361" s="229">
        <f>Q361*H361</f>
        <v>0</v>
      </c>
      <c r="S361" s="229">
        <v>0</v>
      </c>
      <c r="T361" s="230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1" t="s">
        <v>131</v>
      </c>
      <c r="AT361" s="231" t="s">
        <v>127</v>
      </c>
      <c r="AU361" s="231" t="s">
        <v>86</v>
      </c>
      <c r="AY361" s="17" t="s">
        <v>125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7" t="s">
        <v>84</v>
      </c>
      <c r="BK361" s="232">
        <f>ROUND(I361*H361,2)</f>
        <v>0</v>
      </c>
      <c r="BL361" s="17" t="s">
        <v>131</v>
      </c>
      <c r="BM361" s="231" t="s">
        <v>634</v>
      </c>
    </row>
    <row r="362" s="12" customFormat="1" ht="22.8" customHeight="1">
      <c r="A362" s="12"/>
      <c r="B362" s="203"/>
      <c r="C362" s="204"/>
      <c r="D362" s="205" t="s">
        <v>75</v>
      </c>
      <c r="E362" s="217" t="s">
        <v>635</v>
      </c>
      <c r="F362" s="217" t="s">
        <v>636</v>
      </c>
      <c r="G362" s="204"/>
      <c r="H362" s="204"/>
      <c r="I362" s="207"/>
      <c r="J362" s="218">
        <f>BK362</f>
        <v>0</v>
      </c>
      <c r="K362" s="204"/>
      <c r="L362" s="209"/>
      <c r="M362" s="210"/>
      <c r="N362" s="211"/>
      <c r="O362" s="211"/>
      <c r="P362" s="212">
        <f>SUM(P363:P371)</f>
        <v>0</v>
      </c>
      <c r="Q362" s="211"/>
      <c r="R362" s="212">
        <f>SUM(R363:R371)</f>
        <v>0</v>
      </c>
      <c r="S362" s="211"/>
      <c r="T362" s="213">
        <f>SUM(T363:T371)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4" t="s">
        <v>84</v>
      </c>
      <c r="AT362" s="215" t="s">
        <v>75</v>
      </c>
      <c r="AU362" s="215" t="s">
        <v>84</v>
      </c>
      <c r="AY362" s="214" t="s">
        <v>125</v>
      </c>
      <c r="BK362" s="216">
        <f>SUM(BK363:BK371)</f>
        <v>0</v>
      </c>
    </row>
    <row r="363" s="2" customFormat="1" ht="19.8" customHeight="1">
      <c r="A363" s="38"/>
      <c r="B363" s="39"/>
      <c r="C363" s="219" t="s">
        <v>637</v>
      </c>
      <c r="D363" s="219" t="s">
        <v>127</v>
      </c>
      <c r="E363" s="220" t="s">
        <v>638</v>
      </c>
      <c r="F363" s="221" t="s">
        <v>639</v>
      </c>
      <c r="G363" s="222" t="s">
        <v>249</v>
      </c>
      <c r="H363" s="223">
        <v>437.31200000000001</v>
      </c>
      <c r="I363" s="224"/>
      <c r="J363" s="225">
        <f>ROUND(I363*H363,2)</f>
        <v>0</v>
      </c>
      <c r="K363" s="226"/>
      <c r="L363" s="44"/>
      <c r="M363" s="227" t="s">
        <v>1</v>
      </c>
      <c r="N363" s="228" t="s">
        <v>41</v>
      </c>
      <c r="O363" s="91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1" t="s">
        <v>131</v>
      </c>
      <c r="AT363" s="231" t="s">
        <v>127</v>
      </c>
      <c r="AU363" s="231" t="s">
        <v>86</v>
      </c>
      <c r="AY363" s="17" t="s">
        <v>125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7" t="s">
        <v>84</v>
      </c>
      <c r="BK363" s="232">
        <f>ROUND(I363*H363,2)</f>
        <v>0</v>
      </c>
      <c r="BL363" s="17" t="s">
        <v>131</v>
      </c>
      <c r="BM363" s="231" t="s">
        <v>640</v>
      </c>
    </row>
    <row r="364" s="2" customFormat="1" ht="22.2" customHeight="1">
      <c r="A364" s="38"/>
      <c r="B364" s="39"/>
      <c r="C364" s="219" t="s">
        <v>641</v>
      </c>
      <c r="D364" s="219" t="s">
        <v>127</v>
      </c>
      <c r="E364" s="220" t="s">
        <v>642</v>
      </c>
      <c r="F364" s="221" t="s">
        <v>643</v>
      </c>
      <c r="G364" s="222" t="s">
        <v>249</v>
      </c>
      <c r="H364" s="223">
        <v>6122.3680000000004</v>
      </c>
      <c r="I364" s="224"/>
      <c r="J364" s="225">
        <f>ROUND(I364*H364,2)</f>
        <v>0</v>
      </c>
      <c r="K364" s="226"/>
      <c r="L364" s="44"/>
      <c r="M364" s="227" t="s">
        <v>1</v>
      </c>
      <c r="N364" s="228" t="s">
        <v>41</v>
      </c>
      <c r="O364" s="91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1" t="s">
        <v>131</v>
      </c>
      <c r="AT364" s="231" t="s">
        <v>127</v>
      </c>
      <c r="AU364" s="231" t="s">
        <v>86</v>
      </c>
      <c r="AY364" s="17" t="s">
        <v>125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7" t="s">
        <v>84</v>
      </c>
      <c r="BK364" s="232">
        <f>ROUND(I364*H364,2)</f>
        <v>0</v>
      </c>
      <c r="BL364" s="17" t="s">
        <v>131</v>
      </c>
      <c r="BM364" s="231" t="s">
        <v>644</v>
      </c>
    </row>
    <row r="365" s="13" customFormat="1">
      <c r="A365" s="13"/>
      <c r="B365" s="233"/>
      <c r="C365" s="234"/>
      <c r="D365" s="235" t="s">
        <v>136</v>
      </c>
      <c r="E365" s="234"/>
      <c r="F365" s="237" t="s">
        <v>645</v>
      </c>
      <c r="G365" s="234"/>
      <c r="H365" s="238">
        <v>6122.3680000000004</v>
      </c>
      <c r="I365" s="239"/>
      <c r="J365" s="234"/>
      <c r="K365" s="234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136</v>
      </c>
      <c r="AU365" s="244" t="s">
        <v>86</v>
      </c>
      <c r="AV365" s="13" t="s">
        <v>86</v>
      </c>
      <c r="AW365" s="13" t="s">
        <v>4</v>
      </c>
      <c r="AX365" s="13" t="s">
        <v>84</v>
      </c>
      <c r="AY365" s="244" t="s">
        <v>125</v>
      </c>
    </row>
    <row r="366" s="2" customFormat="1" ht="22.2" customHeight="1">
      <c r="A366" s="38"/>
      <c r="B366" s="39"/>
      <c r="C366" s="219" t="s">
        <v>646</v>
      </c>
      <c r="D366" s="219" t="s">
        <v>127</v>
      </c>
      <c r="E366" s="220" t="s">
        <v>647</v>
      </c>
      <c r="F366" s="221" t="s">
        <v>648</v>
      </c>
      <c r="G366" s="222" t="s">
        <v>249</v>
      </c>
      <c r="H366" s="223">
        <v>437.31200000000001</v>
      </c>
      <c r="I366" s="224"/>
      <c r="J366" s="225">
        <f>ROUND(I366*H366,2)</f>
        <v>0</v>
      </c>
      <c r="K366" s="226"/>
      <c r="L366" s="44"/>
      <c r="M366" s="227" t="s">
        <v>1</v>
      </c>
      <c r="N366" s="228" t="s">
        <v>41</v>
      </c>
      <c r="O366" s="91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1" t="s">
        <v>131</v>
      </c>
      <c r="AT366" s="231" t="s">
        <v>127</v>
      </c>
      <c r="AU366" s="231" t="s">
        <v>86</v>
      </c>
      <c r="AY366" s="17" t="s">
        <v>125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7" t="s">
        <v>84</v>
      </c>
      <c r="BK366" s="232">
        <f>ROUND(I366*H366,2)</f>
        <v>0</v>
      </c>
      <c r="BL366" s="17" t="s">
        <v>131</v>
      </c>
      <c r="BM366" s="231" t="s">
        <v>649</v>
      </c>
    </row>
    <row r="367" s="2" customFormat="1" ht="30" customHeight="1">
      <c r="A367" s="38"/>
      <c r="B367" s="39"/>
      <c r="C367" s="219" t="s">
        <v>650</v>
      </c>
      <c r="D367" s="219" t="s">
        <v>127</v>
      </c>
      <c r="E367" s="220" t="s">
        <v>651</v>
      </c>
      <c r="F367" s="221" t="s">
        <v>652</v>
      </c>
      <c r="G367" s="222" t="s">
        <v>249</v>
      </c>
      <c r="H367" s="223">
        <v>203.31800000000001</v>
      </c>
      <c r="I367" s="224"/>
      <c r="J367" s="225">
        <f>ROUND(I367*H367,2)</f>
        <v>0</v>
      </c>
      <c r="K367" s="226"/>
      <c r="L367" s="44"/>
      <c r="M367" s="227" t="s">
        <v>1</v>
      </c>
      <c r="N367" s="228" t="s">
        <v>41</v>
      </c>
      <c r="O367" s="91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1" t="s">
        <v>131</v>
      </c>
      <c r="AT367" s="231" t="s">
        <v>127</v>
      </c>
      <c r="AU367" s="231" t="s">
        <v>86</v>
      </c>
      <c r="AY367" s="17" t="s">
        <v>125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7" t="s">
        <v>84</v>
      </c>
      <c r="BK367" s="232">
        <f>ROUND(I367*H367,2)</f>
        <v>0</v>
      </c>
      <c r="BL367" s="17" t="s">
        <v>131</v>
      </c>
      <c r="BM367" s="231" t="s">
        <v>653</v>
      </c>
    </row>
    <row r="368" s="2" customFormat="1" ht="30" customHeight="1">
      <c r="A368" s="38"/>
      <c r="B368" s="39"/>
      <c r="C368" s="219" t="s">
        <v>654</v>
      </c>
      <c r="D368" s="219" t="s">
        <v>127</v>
      </c>
      <c r="E368" s="220" t="s">
        <v>655</v>
      </c>
      <c r="F368" s="221" t="s">
        <v>656</v>
      </c>
      <c r="G368" s="222" t="s">
        <v>249</v>
      </c>
      <c r="H368" s="223">
        <v>15</v>
      </c>
      <c r="I368" s="224"/>
      <c r="J368" s="225">
        <f>ROUND(I368*H368,2)</f>
        <v>0</v>
      </c>
      <c r="K368" s="226"/>
      <c r="L368" s="44"/>
      <c r="M368" s="227" t="s">
        <v>1</v>
      </c>
      <c r="N368" s="228" t="s">
        <v>41</v>
      </c>
      <c r="O368" s="91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1" t="s">
        <v>131</v>
      </c>
      <c r="AT368" s="231" t="s">
        <v>127</v>
      </c>
      <c r="AU368" s="231" t="s">
        <v>86</v>
      </c>
      <c r="AY368" s="17" t="s">
        <v>125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7" t="s">
        <v>84</v>
      </c>
      <c r="BK368" s="232">
        <f>ROUND(I368*H368,2)</f>
        <v>0</v>
      </c>
      <c r="BL368" s="17" t="s">
        <v>131</v>
      </c>
      <c r="BM368" s="231" t="s">
        <v>657</v>
      </c>
    </row>
    <row r="369" s="2" customFormat="1" ht="30" customHeight="1">
      <c r="A369" s="38"/>
      <c r="B369" s="39"/>
      <c r="C369" s="219" t="s">
        <v>658</v>
      </c>
      <c r="D369" s="219" t="s">
        <v>127</v>
      </c>
      <c r="E369" s="220" t="s">
        <v>659</v>
      </c>
      <c r="F369" s="221" t="s">
        <v>660</v>
      </c>
      <c r="G369" s="222" t="s">
        <v>249</v>
      </c>
      <c r="H369" s="223">
        <v>209.03399999999999</v>
      </c>
      <c r="I369" s="224"/>
      <c r="J369" s="225">
        <f>ROUND(I369*H369,2)</f>
        <v>0</v>
      </c>
      <c r="K369" s="226"/>
      <c r="L369" s="44"/>
      <c r="M369" s="227" t="s">
        <v>1</v>
      </c>
      <c r="N369" s="228" t="s">
        <v>41</v>
      </c>
      <c r="O369" s="91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1" t="s">
        <v>131</v>
      </c>
      <c r="AT369" s="231" t="s">
        <v>127</v>
      </c>
      <c r="AU369" s="231" t="s">
        <v>86</v>
      </c>
      <c r="AY369" s="17" t="s">
        <v>125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7" t="s">
        <v>84</v>
      </c>
      <c r="BK369" s="232">
        <f>ROUND(I369*H369,2)</f>
        <v>0</v>
      </c>
      <c r="BL369" s="17" t="s">
        <v>131</v>
      </c>
      <c r="BM369" s="231" t="s">
        <v>661</v>
      </c>
    </row>
    <row r="370" s="2" customFormat="1" ht="22.2" customHeight="1">
      <c r="A370" s="38"/>
      <c r="B370" s="39"/>
      <c r="C370" s="219" t="s">
        <v>662</v>
      </c>
      <c r="D370" s="219" t="s">
        <v>127</v>
      </c>
      <c r="E370" s="220" t="s">
        <v>663</v>
      </c>
      <c r="F370" s="221" t="s">
        <v>248</v>
      </c>
      <c r="G370" s="222" t="s">
        <v>249</v>
      </c>
      <c r="H370" s="223">
        <v>8.8100000000000005</v>
      </c>
      <c r="I370" s="224"/>
      <c r="J370" s="225">
        <f>ROUND(I370*H370,2)</f>
        <v>0</v>
      </c>
      <c r="K370" s="226"/>
      <c r="L370" s="44"/>
      <c r="M370" s="227" t="s">
        <v>1</v>
      </c>
      <c r="N370" s="228" t="s">
        <v>41</v>
      </c>
      <c r="O370" s="91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1" t="s">
        <v>131</v>
      </c>
      <c r="AT370" s="231" t="s">
        <v>127</v>
      </c>
      <c r="AU370" s="231" t="s">
        <v>86</v>
      </c>
      <c r="AY370" s="17" t="s">
        <v>125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7" t="s">
        <v>84</v>
      </c>
      <c r="BK370" s="232">
        <f>ROUND(I370*H370,2)</f>
        <v>0</v>
      </c>
      <c r="BL370" s="17" t="s">
        <v>131</v>
      </c>
      <c r="BM370" s="231" t="s">
        <v>664</v>
      </c>
    </row>
    <row r="371" s="2" customFormat="1" ht="30" customHeight="1">
      <c r="A371" s="38"/>
      <c r="B371" s="39"/>
      <c r="C371" s="219" t="s">
        <v>665</v>
      </c>
      <c r="D371" s="219" t="s">
        <v>127</v>
      </c>
      <c r="E371" s="220" t="s">
        <v>666</v>
      </c>
      <c r="F371" s="221" t="s">
        <v>667</v>
      </c>
      <c r="G371" s="222" t="s">
        <v>249</v>
      </c>
      <c r="H371" s="223">
        <v>1.1499999999999999</v>
      </c>
      <c r="I371" s="224"/>
      <c r="J371" s="225">
        <f>ROUND(I371*H371,2)</f>
        <v>0</v>
      </c>
      <c r="K371" s="226"/>
      <c r="L371" s="44"/>
      <c r="M371" s="227" t="s">
        <v>1</v>
      </c>
      <c r="N371" s="228" t="s">
        <v>41</v>
      </c>
      <c r="O371" s="91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1" t="s">
        <v>131</v>
      </c>
      <c r="AT371" s="231" t="s">
        <v>127</v>
      </c>
      <c r="AU371" s="231" t="s">
        <v>86</v>
      </c>
      <c r="AY371" s="17" t="s">
        <v>125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7" t="s">
        <v>84</v>
      </c>
      <c r="BK371" s="232">
        <f>ROUND(I371*H371,2)</f>
        <v>0</v>
      </c>
      <c r="BL371" s="17" t="s">
        <v>131</v>
      </c>
      <c r="BM371" s="231" t="s">
        <v>668</v>
      </c>
    </row>
    <row r="372" s="12" customFormat="1" ht="22.8" customHeight="1">
      <c r="A372" s="12"/>
      <c r="B372" s="203"/>
      <c r="C372" s="204"/>
      <c r="D372" s="205" t="s">
        <v>75</v>
      </c>
      <c r="E372" s="217" t="s">
        <v>669</v>
      </c>
      <c r="F372" s="217" t="s">
        <v>670</v>
      </c>
      <c r="G372" s="204"/>
      <c r="H372" s="204"/>
      <c r="I372" s="207"/>
      <c r="J372" s="218">
        <f>BK372</f>
        <v>0</v>
      </c>
      <c r="K372" s="204"/>
      <c r="L372" s="209"/>
      <c r="M372" s="210"/>
      <c r="N372" s="211"/>
      <c r="O372" s="211"/>
      <c r="P372" s="212">
        <f>P373</f>
        <v>0</v>
      </c>
      <c r="Q372" s="211"/>
      <c r="R372" s="212">
        <f>R373</f>
        <v>0</v>
      </c>
      <c r="S372" s="211"/>
      <c r="T372" s="213">
        <f>T373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4" t="s">
        <v>84</v>
      </c>
      <c r="AT372" s="215" t="s">
        <v>75</v>
      </c>
      <c r="AU372" s="215" t="s">
        <v>84</v>
      </c>
      <c r="AY372" s="214" t="s">
        <v>125</v>
      </c>
      <c r="BK372" s="216">
        <f>BK373</f>
        <v>0</v>
      </c>
    </row>
    <row r="373" s="2" customFormat="1" ht="22.2" customHeight="1">
      <c r="A373" s="38"/>
      <c r="B373" s="39"/>
      <c r="C373" s="219" t="s">
        <v>671</v>
      </c>
      <c r="D373" s="219" t="s">
        <v>127</v>
      </c>
      <c r="E373" s="220" t="s">
        <v>672</v>
      </c>
      <c r="F373" s="221" t="s">
        <v>673</v>
      </c>
      <c r="G373" s="222" t="s">
        <v>249</v>
      </c>
      <c r="H373" s="223">
        <v>732.98099999999999</v>
      </c>
      <c r="I373" s="224"/>
      <c r="J373" s="225">
        <f>ROUND(I373*H373,2)</f>
        <v>0</v>
      </c>
      <c r="K373" s="226"/>
      <c r="L373" s="44"/>
      <c r="M373" s="227" t="s">
        <v>1</v>
      </c>
      <c r="N373" s="228" t="s">
        <v>41</v>
      </c>
      <c r="O373" s="91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1" t="s">
        <v>131</v>
      </c>
      <c r="AT373" s="231" t="s">
        <v>127</v>
      </c>
      <c r="AU373" s="231" t="s">
        <v>86</v>
      </c>
      <c r="AY373" s="17" t="s">
        <v>125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7" t="s">
        <v>84</v>
      </c>
      <c r="BK373" s="232">
        <f>ROUND(I373*H373,2)</f>
        <v>0</v>
      </c>
      <c r="BL373" s="17" t="s">
        <v>131</v>
      </c>
      <c r="BM373" s="231" t="s">
        <v>674</v>
      </c>
    </row>
    <row r="374" s="12" customFormat="1" ht="25.92" customHeight="1">
      <c r="A374" s="12"/>
      <c r="B374" s="203"/>
      <c r="C374" s="204"/>
      <c r="D374" s="205" t="s">
        <v>75</v>
      </c>
      <c r="E374" s="206" t="s">
        <v>273</v>
      </c>
      <c r="F374" s="206" t="s">
        <v>675</v>
      </c>
      <c r="G374" s="204"/>
      <c r="H374" s="204"/>
      <c r="I374" s="207"/>
      <c r="J374" s="208">
        <f>BK374</f>
        <v>0</v>
      </c>
      <c r="K374" s="204"/>
      <c r="L374" s="209"/>
      <c r="M374" s="210"/>
      <c r="N374" s="211"/>
      <c r="O374" s="211"/>
      <c r="P374" s="212">
        <f>P375+P384</f>
        <v>0</v>
      </c>
      <c r="Q374" s="211"/>
      <c r="R374" s="212">
        <f>R375+R384</f>
        <v>1.6395599999999999</v>
      </c>
      <c r="S374" s="211"/>
      <c r="T374" s="213">
        <f>T375+T384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4" t="s">
        <v>138</v>
      </c>
      <c r="AT374" s="215" t="s">
        <v>75</v>
      </c>
      <c r="AU374" s="215" t="s">
        <v>76</v>
      </c>
      <c r="AY374" s="214" t="s">
        <v>125</v>
      </c>
      <c r="BK374" s="216">
        <f>BK375+BK384</f>
        <v>0</v>
      </c>
    </row>
    <row r="375" s="12" customFormat="1" ht="22.8" customHeight="1">
      <c r="A375" s="12"/>
      <c r="B375" s="203"/>
      <c r="C375" s="204"/>
      <c r="D375" s="205" t="s">
        <v>75</v>
      </c>
      <c r="E375" s="217" t="s">
        <v>676</v>
      </c>
      <c r="F375" s="217" t="s">
        <v>677</v>
      </c>
      <c r="G375" s="204"/>
      <c r="H375" s="204"/>
      <c r="I375" s="207"/>
      <c r="J375" s="218">
        <f>BK375</f>
        <v>0</v>
      </c>
      <c r="K375" s="204"/>
      <c r="L375" s="209"/>
      <c r="M375" s="210"/>
      <c r="N375" s="211"/>
      <c r="O375" s="211"/>
      <c r="P375" s="212">
        <f>SUM(P376:P383)</f>
        <v>0</v>
      </c>
      <c r="Q375" s="211"/>
      <c r="R375" s="212">
        <f>SUM(R376:R383)</f>
        <v>0.076960000000000001</v>
      </c>
      <c r="S375" s="211"/>
      <c r="T375" s="213">
        <f>SUM(T376:T383)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4" t="s">
        <v>138</v>
      </c>
      <c r="AT375" s="215" t="s">
        <v>75</v>
      </c>
      <c r="AU375" s="215" t="s">
        <v>84</v>
      </c>
      <c r="AY375" s="214" t="s">
        <v>125</v>
      </c>
      <c r="BK375" s="216">
        <f>SUM(BK376:BK383)</f>
        <v>0</v>
      </c>
    </row>
    <row r="376" s="2" customFormat="1" ht="22.2" customHeight="1">
      <c r="A376" s="38"/>
      <c r="B376" s="39"/>
      <c r="C376" s="219" t="s">
        <v>678</v>
      </c>
      <c r="D376" s="219" t="s">
        <v>127</v>
      </c>
      <c r="E376" s="220" t="s">
        <v>679</v>
      </c>
      <c r="F376" s="221" t="s">
        <v>680</v>
      </c>
      <c r="G376" s="222" t="s">
        <v>152</v>
      </c>
      <c r="H376" s="223">
        <v>37</v>
      </c>
      <c r="I376" s="224"/>
      <c r="J376" s="225">
        <f>ROUND(I376*H376,2)</f>
        <v>0</v>
      </c>
      <c r="K376" s="226"/>
      <c r="L376" s="44"/>
      <c r="M376" s="227" t="s">
        <v>1</v>
      </c>
      <c r="N376" s="228" t="s">
        <v>41</v>
      </c>
      <c r="O376" s="91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1" t="s">
        <v>448</v>
      </c>
      <c r="AT376" s="231" t="s">
        <v>127</v>
      </c>
      <c r="AU376" s="231" t="s">
        <v>86</v>
      </c>
      <c r="AY376" s="17" t="s">
        <v>125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7" t="s">
        <v>84</v>
      </c>
      <c r="BK376" s="232">
        <f>ROUND(I376*H376,2)</f>
        <v>0</v>
      </c>
      <c r="BL376" s="17" t="s">
        <v>448</v>
      </c>
      <c r="BM376" s="231" t="s">
        <v>681</v>
      </c>
    </row>
    <row r="377" s="14" customFormat="1">
      <c r="A377" s="14"/>
      <c r="B377" s="245"/>
      <c r="C377" s="246"/>
      <c r="D377" s="235" t="s">
        <v>136</v>
      </c>
      <c r="E377" s="247" t="s">
        <v>1</v>
      </c>
      <c r="F377" s="248" t="s">
        <v>682</v>
      </c>
      <c r="G377" s="246"/>
      <c r="H377" s="247" t="s">
        <v>1</v>
      </c>
      <c r="I377" s="249"/>
      <c r="J377" s="246"/>
      <c r="K377" s="246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136</v>
      </c>
      <c r="AU377" s="254" t="s">
        <v>86</v>
      </c>
      <c r="AV377" s="14" t="s">
        <v>84</v>
      </c>
      <c r="AW377" s="14" t="s">
        <v>32</v>
      </c>
      <c r="AX377" s="14" t="s">
        <v>76</v>
      </c>
      <c r="AY377" s="254" t="s">
        <v>125</v>
      </c>
    </row>
    <row r="378" s="13" customFormat="1">
      <c r="A378" s="13"/>
      <c r="B378" s="233"/>
      <c r="C378" s="234"/>
      <c r="D378" s="235" t="s">
        <v>136</v>
      </c>
      <c r="E378" s="236" t="s">
        <v>1</v>
      </c>
      <c r="F378" s="237" t="s">
        <v>683</v>
      </c>
      <c r="G378" s="234"/>
      <c r="H378" s="238">
        <v>37</v>
      </c>
      <c r="I378" s="239"/>
      <c r="J378" s="234"/>
      <c r="K378" s="234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136</v>
      </c>
      <c r="AU378" s="244" t="s">
        <v>86</v>
      </c>
      <c r="AV378" s="13" t="s">
        <v>86</v>
      </c>
      <c r="AW378" s="13" t="s">
        <v>32</v>
      </c>
      <c r="AX378" s="13" t="s">
        <v>84</v>
      </c>
      <c r="AY378" s="244" t="s">
        <v>125</v>
      </c>
    </row>
    <row r="379" s="2" customFormat="1" ht="14.4" customHeight="1">
      <c r="A379" s="38"/>
      <c r="B379" s="39"/>
      <c r="C379" s="266" t="s">
        <v>684</v>
      </c>
      <c r="D379" s="266" t="s">
        <v>273</v>
      </c>
      <c r="E379" s="267" t="s">
        <v>685</v>
      </c>
      <c r="F379" s="268" t="s">
        <v>686</v>
      </c>
      <c r="G379" s="269" t="s">
        <v>152</v>
      </c>
      <c r="H379" s="270">
        <v>10</v>
      </c>
      <c r="I379" s="271"/>
      <c r="J379" s="272">
        <f>ROUND(I379*H379,2)</f>
        <v>0</v>
      </c>
      <c r="K379" s="273"/>
      <c r="L379" s="274"/>
      <c r="M379" s="275" t="s">
        <v>1</v>
      </c>
      <c r="N379" s="276" t="s">
        <v>41</v>
      </c>
      <c r="O379" s="91"/>
      <c r="P379" s="229">
        <f>O379*H379</f>
        <v>0</v>
      </c>
      <c r="Q379" s="229">
        <v>0.0020799999999999998</v>
      </c>
      <c r="R379" s="229">
        <f>Q379*H379</f>
        <v>0.020799999999999999</v>
      </c>
      <c r="S379" s="229">
        <v>0</v>
      </c>
      <c r="T379" s="23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1" t="s">
        <v>687</v>
      </c>
      <c r="AT379" s="231" t="s">
        <v>273</v>
      </c>
      <c r="AU379" s="231" t="s">
        <v>86</v>
      </c>
      <c r="AY379" s="17" t="s">
        <v>125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7" t="s">
        <v>84</v>
      </c>
      <c r="BK379" s="232">
        <f>ROUND(I379*H379,2)</f>
        <v>0</v>
      </c>
      <c r="BL379" s="17" t="s">
        <v>687</v>
      </c>
      <c r="BM379" s="231" t="s">
        <v>688</v>
      </c>
    </row>
    <row r="380" s="2" customFormat="1" ht="14.4" customHeight="1">
      <c r="A380" s="38"/>
      <c r="B380" s="39"/>
      <c r="C380" s="266" t="s">
        <v>689</v>
      </c>
      <c r="D380" s="266" t="s">
        <v>273</v>
      </c>
      <c r="E380" s="267" t="s">
        <v>690</v>
      </c>
      <c r="F380" s="268" t="s">
        <v>691</v>
      </c>
      <c r="G380" s="269" t="s">
        <v>152</v>
      </c>
      <c r="H380" s="270">
        <v>6</v>
      </c>
      <c r="I380" s="271"/>
      <c r="J380" s="272">
        <f>ROUND(I380*H380,2)</f>
        <v>0</v>
      </c>
      <c r="K380" s="273"/>
      <c r="L380" s="274"/>
      <c r="M380" s="275" t="s">
        <v>1</v>
      </c>
      <c r="N380" s="276" t="s">
        <v>41</v>
      </c>
      <c r="O380" s="91"/>
      <c r="P380" s="229">
        <f>O380*H380</f>
        <v>0</v>
      </c>
      <c r="Q380" s="229">
        <v>0.0020799999999999998</v>
      </c>
      <c r="R380" s="229">
        <f>Q380*H380</f>
        <v>0.012479999999999998</v>
      </c>
      <c r="S380" s="229">
        <v>0</v>
      </c>
      <c r="T380" s="23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687</v>
      </c>
      <c r="AT380" s="231" t="s">
        <v>273</v>
      </c>
      <c r="AU380" s="231" t="s">
        <v>86</v>
      </c>
      <c r="AY380" s="17" t="s">
        <v>125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84</v>
      </c>
      <c r="BK380" s="232">
        <f>ROUND(I380*H380,2)</f>
        <v>0</v>
      </c>
      <c r="BL380" s="17" t="s">
        <v>687</v>
      </c>
      <c r="BM380" s="231" t="s">
        <v>692</v>
      </c>
    </row>
    <row r="381" s="2" customFormat="1" ht="14.4" customHeight="1">
      <c r="A381" s="38"/>
      <c r="B381" s="39"/>
      <c r="C381" s="266" t="s">
        <v>693</v>
      </c>
      <c r="D381" s="266" t="s">
        <v>273</v>
      </c>
      <c r="E381" s="267" t="s">
        <v>694</v>
      </c>
      <c r="F381" s="268" t="s">
        <v>695</v>
      </c>
      <c r="G381" s="269" t="s">
        <v>152</v>
      </c>
      <c r="H381" s="270">
        <v>21</v>
      </c>
      <c r="I381" s="271"/>
      <c r="J381" s="272">
        <f>ROUND(I381*H381,2)</f>
        <v>0</v>
      </c>
      <c r="K381" s="273"/>
      <c r="L381" s="274"/>
      <c r="M381" s="275" t="s">
        <v>1</v>
      </c>
      <c r="N381" s="276" t="s">
        <v>41</v>
      </c>
      <c r="O381" s="91"/>
      <c r="P381" s="229">
        <f>O381*H381</f>
        <v>0</v>
      </c>
      <c r="Q381" s="229">
        <v>0.0020799999999999998</v>
      </c>
      <c r="R381" s="229">
        <f>Q381*H381</f>
        <v>0.043679999999999997</v>
      </c>
      <c r="S381" s="229">
        <v>0</v>
      </c>
      <c r="T381" s="23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1" t="s">
        <v>687</v>
      </c>
      <c r="AT381" s="231" t="s">
        <v>273</v>
      </c>
      <c r="AU381" s="231" t="s">
        <v>86</v>
      </c>
      <c r="AY381" s="17" t="s">
        <v>125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7" t="s">
        <v>84</v>
      </c>
      <c r="BK381" s="232">
        <f>ROUND(I381*H381,2)</f>
        <v>0</v>
      </c>
      <c r="BL381" s="17" t="s">
        <v>687</v>
      </c>
      <c r="BM381" s="231" t="s">
        <v>696</v>
      </c>
    </row>
    <row r="382" s="2" customFormat="1" ht="14.4" customHeight="1">
      <c r="A382" s="38"/>
      <c r="B382" s="39"/>
      <c r="C382" s="219" t="s">
        <v>697</v>
      </c>
      <c r="D382" s="219" t="s">
        <v>127</v>
      </c>
      <c r="E382" s="220" t="s">
        <v>698</v>
      </c>
      <c r="F382" s="221" t="s">
        <v>699</v>
      </c>
      <c r="G382" s="222" t="s">
        <v>321</v>
      </c>
      <c r="H382" s="223">
        <v>12</v>
      </c>
      <c r="I382" s="224"/>
      <c r="J382" s="225">
        <f>ROUND(I382*H382,2)</f>
        <v>0</v>
      </c>
      <c r="K382" s="226"/>
      <c r="L382" s="44"/>
      <c r="M382" s="227" t="s">
        <v>1</v>
      </c>
      <c r="N382" s="228" t="s">
        <v>41</v>
      </c>
      <c r="O382" s="91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1" t="s">
        <v>448</v>
      </c>
      <c r="AT382" s="231" t="s">
        <v>127</v>
      </c>
      <c r="AU382" s="231" t="s">
        <v>86</v>
      </c>
      <c r="AY382" s="17" t="s">
        <v>125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7" t="s">
        <v>84</v>
      </c>
      <c r="BK382" s="232">
        <f>ROUND(I382*H382,2)</f>
        <v>0</v>
      </c>
      <c r="BL382" s="17" t="s">
        <v>448</v>
      </c>
      <c r="BM382" s="231" t="s">
        <v>700</v>
      </c>
    </row>
    <row r="383" s="2" customFormat="1" ht="14.4" customHeight="1">
      <c r="A383" s="38"/>
      <c r="B383" s="39"/>
      <c r="C383" s="219" t="s">
        <v>701</v>
      </c>
      <c r="D383" s="219" t="s">
        <v>127</v>
      </c>
      <c r="E383" s="220" t="s">
        <v>702</v>
      </c>
      <c r="F383" s="221" t="s">
        <v>703</v>
      </c>
      <c r="G383" s="222" t="s">
        <v>152</v>
      </c>
      <c r="H383" s="223">
        <v>3</v>
      </c>
      <c r="I383" s="224"/>
      <c r="J383" s="225">
        <f>ROUND(I383*H383,2)</f>
        <v>0</v>
      </c>
      <c r="K383" s="226"/>
      <c r="L383" s="44"/>
      <c r="M383" s="227" t="s">
        <v>1</v>
      </c>
      <c r="N383" s="228" t="s">
        <v>41</v>
      </c>
      <c r="O383" s="91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448</v>
      </c>
      <c r="AT383" s="231" t="s">
        <v>127</v>
      </c>
      <c r="AU383" s="231" t="s">
        <v>86</v>
      </c>
      <c r="AY383" s="17" t="s">
        <v>125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84</v>
      </c>
      <c r="BK383" s="232">
        <f>ROUND(I383*H383,2)</f>
        <v>0</v>
      </c>
      <c r="BL383" s="17" t="s">
        <v>448</v>
      </c>
      <c r="BM383" s="231" t="s">
        <v>704</v>
      </c>
    </row>
    <row r="384" s="12" customFormat="1" ht="22.8" customHeight="1">
      <c r="A384" s="12"/>
      <c r="B384" s="203"/>
      <c r="C384" s="204"/>
      <c r="D384" s="205" t="s">
        <v>75</v>
      </c>
      <c r="E384" s="217" t="s">
        <v>705</v>
      </c>
      <c r="F384" s="217" t="s">
        <v>706</v>
      </c>
      <c r="G384" s="204"/>
      <c r="H384" s="204"/>
      <c r="I384" s="207"/>
      <c r="J384" s="218">
        <f>BK384</f>
        <v>0</v>
      </c>
      <c r="K384" s="204"/>
      <c r="L384" s="209"/>
      <c r="M384" s="210"/>
      <c r="N384" s="211"/>
      <c r="O384" s="211"/>
      <c r="P384" s="212">
        <f>SUM(P385:P387)</f>
        <v>0</v>
      </c>
      <c r="Q384" s="211"/>
      <c r="R384" s="212">
        <f>SUM(R385:R387)</f>
        <v>1.5626</v>
      </c>
      <c r="S384" s="211"/>
      <c r="T384" s="213">
        <f>SUM(T385:T387)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4" t="s">
        <v>138</v>
      </c>
      <c r="AT384" s="215" t="s">
        <v>75</v>
      </c>
      <c r="AU384" s="215" t="s">
        <v>84</v>
      </c>
      <c r="AY384" s="214" t="s">
        <v>125</v>
      </c>
      <c r="BK384" s="216">
        <f>SUM(BK385:BK387)</f>
        <v>0</v>
      </c>
    </row>
    <row r="385" s="2" customFormat="1" ht="22.2" customHeight="1">
      <c r="A385" s="38"/>
      <c r="B385" s="39"/>
      <c r="C385" s="219" t="s">
        <v>707</v>
      </c>
      <c r="D385" s="219" t="s">
        <v>127</v>
      </c>
      <c r="E385" s="220" t="s">
        <v>708</v>
      </c>
      <c r="F385" s="221" t="s">
        <v>709</v>
      </c>
      <c r="G385" s="222" t="s">
        <v>152</v>
      </c>
      <c r="H385" s="223">
        <v>10</v>
      </c>
      <c r="I385" s="224"/>
      <c r="J385" s="225">
        <f>ROUND(I385*H385,2)</f>
        <v>0</v>
      </c>
      <c r="K385" s="226"/>
      <c r="L385" s="44"/>
      <c r="M385" s="227" t="s">
        <v>1</v>
      </c>
      <c r="N385" s="228" t="s">
        <v>41</v>
      </c>
      <c r="O385" s="91"/>
      <c r="P385" s="229">
        <f>O385*H385</f>
        <v>0</v>
      </c>
      <c r="Q385" s="229">
        <v>0.15614</v>
      </c>
      <c r="R385" s="229">
        <f>Q385*H385</f>
        <v>1.5613999999999999</v>
      </c>
      <c r="S385" s="229">
        <v>0</v>
      </c>
      <c r="T385" s="230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1" t="s">
        <v>448</v>
      </c>
      <c r="AT385" s="231" t="s">
        <v>127</v>
      </c>
      <c r="AU385" s="231" t="s">
        <v>86</v>
      </c>
      <c r="AY385" s="17" t="s">
        <v>125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7" t="s">
        <v>84</v>
      </c>
      <c r="BK385" s="232">
        <f>ROUND(I385*H385,2)</f>
        <v>0</v>
      </c>
      <c r="BL385" s="17" t="s">
        <v>448</v>
      </c>
      <c r="BM385" s="231" t="s">
        <v>710</v>
      </c>
    </row>
    <row r="386" s="13" customFormat="1">
      <c r="A386" s="13"/>
      <c r="B386" s="233"/>
      <c r="C386" s="234"/>
      <c r="D386" s="235" t="s">
        <v>136</v>
      </c>
      <c r="E386" s="236" t="s">
        <v>1</v>
      </c>
      <c r="F386" s="237" t="s">
        <v>711</v>
      </c>
      <c r="G386" s="234"/>
      <c r="H386" s="238">
        <v>10</v>
      </c>
      <c r="I386" s="239"/>
      <c r="J386" s="234"/>
      <c r="K386" s="234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136</v>
      </c>
      <c r="AU386" s="244" t="s">
        <v>86</v>
      </c>
      <c r="AV386" s="13" t="s">
        <v>86</v>
      </c>
      <c r="AW386" s="13" t="s">
        <v>32</v>
      </c>
      <c r="AX386" s="13" t="s">
        <v>84</v>
      </c>
      <c r="AY386" s="244" t="s">
        <v>125</v>
      </c>
    </row>
    <row r="387" s="2" customFormat="1" ht="14.4" customHeight="1">
      <c r="A387" s="38"/>
      <c r="B387" s="39"/>
      <c r="C387" s="219" t="s">
        <v>712</v>
      </c>
      <c r="D387" s="219" t="s">
        <v>127</v>
      </c>
      <c r="E387" s="220" t="s">
        <v>713</v>
      </c>
      <c r="F387" s="221" t="s">
        <v>714</v>
      </c>
      <c r="G387" s="222" t="s">
        <v>152</v>
      </c>
      <c r="H387" s="223">
        <v>10</v>
      </c>
      <c r="I387" s="224"/>
      <c r="J387" s="225">
        <f>ROUND(I387*H387,2)</f>
        <v>0</v>
      </c>
      <c r="K387" s="226"/>
      <c r="L387" s="44"/>
      <c r="M387" s="277" t="s">
        <v>1</v>
      </c>
      <c r="N387" s="278" t="s">
        <v>41</v>
      </c>
      <c r="O387" s="279"/>
      <c r="P387" s="280">
        <f>O387*H387</f>
        <v>0</v>
      </c>
      <c r="Q387" s="280">
        <v>0.00012</v>
      </c>
      <c r="R387" s="280">
        <f>Q387*H387</f>
        <v>0.0012000000000000001</v>
      </c>
      <c r="S387" s="280">
        <v>0</v>
      </c>
      <c r="T387" s="281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448</v>
      </c>
      <c r="AT387" s="231" t="s">
        <v>127</v>
      </c>
      <c r="AU387" s="231" t="s">
        <v>86</v>
      </c>
      <c r="AY387" s="17" t="s">
        <v>125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84</v>
      </c>
      <c r="BK387" s="232">
        <f>ROUND(I387*H387,2)</f>
        <v>0</v>
      </c>
      <c r="BL387" s="17" t="s">
        <v>448</v>
      </c>
      <c r="BM387" s="231" t="s">
        <v>715</v>
      </c>
    </row>
    <row r="388" s="2" customFormat="1" ht="6.96" customHeight="1">
      <c r="A388" s="38"/>
      <c r="B388" s="66"/>
      <c r="C388" s="67"/>
      <c r="D388" s="67"/>
      <c r="E388" s="67"/>
      <c r="F388" s="67"/>
      <c r="G388" s="67"/>
      <c r="H388" s="67"/>
      <c r="I388" s="67"/>
      <c r="J388" s="67"/>
      <c r="K388" s="67"/>
      <c r="L388" s="44"/>
      <c r="M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</row>
  </sheetData>
  <sheetProtection sheet="1" autoFilter="0" formatColumns="0" formatRows="0" objects="1" scenarios="1" spinCount="100000" saltValue="9OYu+I/tzCOjLFTad4NHhp2JIPR49xY+lN3DRQ9bs8qQgJWKlilPbLxvei6f05sYtqdbW824f4CDLAGr9NDIbQ==" hashValue="kdUwxemPC8b979fYexk9eJXYgNdWreVqUbv7e4rNNdjp1ReqWF4I99lxYT2kl64m7avBLrNqBvN4h+3WkX7Pzw==" algorithmName="SHA-512" password="CC35"/>
  <autoFilter ref="C127:K38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7" customHeight="1">
      <c r="B7" s="20"/>
      <c r="E7" s="141" t="str">
        <f>'Rekapitulace stavby'!K6</f>
        <v>Regenerece sídliště Školská čtvrť ve Frenštátě pod Radhoštěm - 2. etapa - část B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1.2" customHeight="1">
      <c r="A9" s="38"/>
      <c r="B9" s="44"/>
      <c r="C9" s="38"/>
      <c r="D9" s="38"/>
      <c r="E9" s="142" t="s">
        <v>716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20. 8. 2021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45"/>
      <c r="B27" s="146"/>
      <c r="C27" s="145"/>
      <c r="D27" s="145"/>
      <c r="E27" s="147" t="s">
        <v>35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ROUND((SUM(BE117:BE126)),  2)</f>
        <v>0</v>
      </c>
      <c r="G33" s="38"/>
      <c r="H33" s="38"/>
      <c r="I33" s="155">
        <v>0.20999999999999999</v>
      </c>
      <c r="J33" s="154">
        <f>ROUND(((SUM(BE117:BE126))*I33),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ROUND((SUM(BF117:BF126)),  2)</f>
        <v>0</v>
      </c>
      <c r="G34" s="38"/>
      <c r="H34" s="38"/>
      <c r="I34" s="155">
        <v>0.14999999999999999</v>
      </c>
      <c r="J34" s="154">
        <f>ROUND(((SUM(BF117:BF126))*I34),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7" customHeight="1">
      <c r="A85" s="38"/>
      <c r="B85" s="39"/>
      <c r="C85" s="40"/>
      <c r="D85" s="40"/>
      <c r="E85" s="174" t="str">
        <f>E7</f>
        <v>Regenerece sídliště Školská čtvrť ve Frenštátě pod Radhoštěm - 2. etapa - část B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1.2" customHeight="1">
      <c r="A87" s="38"/>
      <c r="B87" s="39"/>
      <c r="C87" s="40"/>
      <c r="D87" s="40"/>
      <c r="E87" s="76" t="str">
        <f>E9</f>
        <v>SO 01b. - Komunikace a parkovací stání, chodníky - část B - NEUZNATELNÉ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Frenštát pod Radhoštěm</v>
      </c>
      <c r="G89" s="40"/>
      <c r="H89" s="40"/>
      <c r="I89" s="32" t="s">
        <v>22</v>
      </c>
      <c r="J89" s="79" t="str">
        <f>IF(J12="","",J12)</f>
        <v>20. 8. 2021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6" customHeight="1">
      <c r="A91" s="38"/>
      <c r="B91" s="39"/>
      <c r="C91" s="32" t="s">
        <v>24</v>
      </c>
      <c r="D91" s="40"/>
      <c r="E91" s="40"/>
      <c r="F91" s="27" t="str">
        <f>E15</f>
        <v>Město Frenštát pod Radhoštěm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6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7" customHeight="1">
      <c r="A107" s="38"/>
      <c r="B107" s="39"/>
      <c r="C107" s="40"/>
      <c r="D107" s="40"/>
      <c r="E107" s="174" t="str">
        <f>E7</f>
        <v>Regenerece sídliště Školská čtvrť ve Frenštátě pod Radhoštěm - 2. etapa - část B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31.2" customHeight="1">
      <c r="A109" s="38"/>
      <c r="B109" s="39"/>
      <c r="C109" s="40"/>
      <c r="D109" s="40"/>
      <c r="E109" s="76" t="str">
        <f>E9</f>
        <v>SO 01b. - Komunikace a parkovací stání, chodníky - část B - NEUZNATELNÉ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Frenštát pod Radhoštěm</v>
      </c>
      <c r="G111" s="40"/>
      <c r="H111" s="40"/>
      <c r="I111" s="32" t="s">
        <v>22</v>
      </c>
      <c r="J111" s="79" t="str">
        <f>IF(J12="","",J12)</f>
        <v>20. 8. 2021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6" customHeight="1">
      <c r="A113" s="38"/>
      <c r="B113" s="39"/>
      <c r="C113" s="32" t="s">
        <v>24</v>
      </c>
      <c r="D113" s="40"/>
      <c r="E113" s="40"/>
      <c r="F113" s="27" t="str">
        <f>E15</f>
        <v>Město Frenštát pod Radhoštěm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6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111</v>
      </c>
      <c r="D116" s="194" t="s">
        <v>61</v>
      </c>
      <c r="E116" s="194" t="s">
        <v>57</v>
      </c>
      <c r="F116" s="194" t="s">
        <v>58</v>
      </c>
      <c r="G116" s="194" t="s">
        <v>112</v>
      </c>
      <c r="H116" s="194" t="s">
        <v>113</v>
      </c>
      <c r="I116" s="194" t="s">
        <v>114</v>
      </c>
      <c r="J116" s="195" t="s">
        <v>95</v>
      </c>
      <c r="K116" s="196" t="s">
        <v>115</v>
      </c>
      <c r="L116" s="197"/>
      <c r="M116" s="100" t="s">
        <v>1</v>
      </c>
      <c r="N116" s="101" t="s">
        <v>40</v>
      </c>
      <c r="O116" s="101" t="s">
        <v>116</v>
      </c>
      <c r="P116" s="101" t="s">
        <v>117</v>
      </c>
      <c r="Q116" s="101" t="s">
        <v>118</v>
      </c>
      <c r="R116" s="101" t="s">
        <v>119</v>
      </c>
      <c r="S116" s="101" t="s">
        <v>120</v>
      </c>
      <c r="T116" s="102" t="s">
        <v>121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122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97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75</v>
      </c>
      <c r="E118" s="206" t="s">
        <v>123</v>
      </c>
      <c r="F118" s="206" t="s">
        <v>124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SUM(P119:P126)</f>
        <v>0</v>
      </c>
      <c r="Q118" s="211"/>
      <c r="R118" s="212">
        <f>SUM(R119:R126)</f>
        <v>0</v>
      </c>
      <c r="S118" s="211"/>
      <c r="T118" s="213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84</v>
      </c>
      <c r="AT118" s="215" t="s">
        <v>75</v>
      </c>
      <c r="AU118" s="215" t="s">
        <v>76</v>
      </c>
      <c r="AY118" s="214" t="s">
        <v>125</v>
      </c>
      <c r="BK118" s="216">
        <f>SUM(BK119:BK126)</f>
        <v>0</v>
      </c>
    </row>
    <row r="119" s="2" customFormat="1" ht="14.4" customHeight="1">
      <c r="A119" s="38"/>
      <c r="B119" s="39"/>
      <c r="C119" s="219" t="s">
        <v>84</v>
      </c>
      <c r="D119" s="219" t="s">
        <v>127</v>
      </c>
      <c r="E119" s="220" t="s">
        <v>717</v>
      </c>
      <c r="F119" s="221" t="s">
        <v>718</v>
      </c>
      <c r="G119" s="222" t="s">
        <v>719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41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720</v>
      </c>
      <c r="AT119" s="231" t="s">
        <v>127</v>
      </c>
      <c r="AU119" s="231" t="s">
        <v>84</v>
      </c>
      <c r="AY119" s="17" t="s">
        <v>125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84</v>
      </c>
      <c r="BK119" s="232">
        <f>ROUND(I119*H119,2)</f>
        <v>0</v>
      </c>
      <c r="BL119" s="17" t="s">
        <v>720</v>
      </c>
      <c r="BM119" s="231" t="s">
        <v>721</v>
      </c>
    </row>
    <row r="120" s="13" customFormat="1">
      <c r="A120" s="13"/>
      <c r="B120" s="233"/>
      <c r="C120" s="234"/>
      <c r="D120" s="235" t="s">
        <v>136</v>
      </c>
      <c r="E120" s="236" t="s">
        <v>1</v>
      </c>
      <c r="F120" s="237" t="s">
        <v>84</v>
      </c>
      <c r="G120" s="234"/>
      <c r="H120" s="238">
        <v>1</v>
      </c>
      <c r="I120" s="239"/>
      <c r="J120" s="234"/>
      <c r="K120" s="234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136</v>
      </c>
      <c r="AU120" s="244" t="s">
        <v>84</v>
      </c>
      <c r="AV120" s="13" t="s">
        <v>86</v>
      </c>
      <c r="AW120" s="13" t="s">
        <v>32</v>
      </c>
      <c r="AX120" s="13" t="s">
        <v>84</v>
      </c>
      <c r="AY120" s="244" t="s">
        <v>125</v>
      </c>
    </row>
    <row r="121" s="14" customFormat="1">
      <c r="A121" s="14"/>
      <c r="B121" s="245"/>
      <c r="C121" s="246"/>
      <c r="D121" s="235" t="s">
        <v>136</v>
      </c>
      <c r="E121" s="247" t="s">
        <v>1</v>
      </c>
      <c r="F121" s="248" t="s">
        <v>722</v>
      </c>
      <c r="G121" s="246"/>
      <c r="H121" s="247" t="s">
        <v>1</v>
      </c>
      <c r="I121" s="249"/>
      <c r="J121" s="246"/>
      <c r="K121" s="246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136</v>
      </c>
      <c r="AU121" s="254" t="s">
        <v>84</v>
      </c>
      <c r="AV121" s="14" t="s">
        <v>84</v>
      </c>
      <c r="AW121" s="14" t="s">
        <v>32</v>
      </c>
      <c r="AX121" s="14" t="s">
        <v>76</v>
      </c>
      <c r="AY121" s="254" t="s">
        <v>125</v>
      </c>
    </row>
    <row r="122" s="14" customFormat="1">
      <c r="A122" s="14"/>
      <c r="B122" s="245"/>
      <c r="C122" s="246"/>
      <c r="D122" s="235" t="s">
        <v>136</v>
      </c>
      <c r="E122" s="247" t="s">
        <v>1</v>
      </c>
      <c r="F122" s="248" t="s">
        <v>723</v>
      </c>
      <c r="G122" s="246"/>
      <c r="H122" s="247" t="s">
        <v>1</v>
      </c>
      <c r="I122" s="249"/>
      <c r="J122" s="246"/>
      <c r="K122" s="246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136</v>
      </c>
      <c r="AU122" s="254" t="s">
        <v>84</v>
      </c>
      <c r="AV122" s="14" t="s">
        <v>84</v>
      </c>
      <c r="AW122" s="14" t="s">
        <v>32</v>
      </c>
      <c r="AX122" s="14" t="s">
        <v>76</v>
      </c>
      <c r="AY122" s="254" t="s">
        <v>125</v>
      </c>
    </row>
    <row r="123" s="14" customFormat="1">
      <c r="A123" s="14"/>
      <c r="B123" s="245"/>
      <c r="C123" s="246"/>
      <c r="D123" s="235" t="s">
        <v>136</v>
      </c>
      <c r="E123" s="247" t="s">
        <v>1</v>
      </c>
      <c r="F123" s="248" t="s">
        <v>724</v>
      </c>
      <c r="G123" s="246"/>
      <c r="H123" s="247" t="s">
        <v>1</v>
      </c>
      <c r="I123" s="249"/>
      <c r="J123" s="246"/>
      <c r="K123" s="246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136</v>
      </c>
      <c r="AU123" s="254" t="s">
        <v>84</v>
      </c>
      <c r="AV123" s="14" t="s">
        <v>84</v>
      </c>
      <c r="AW123" s="14" t="s">
        <v>32</v>
      </c>
      <c r="AX123" s="14" t="s">
        <v>76</v>
      </c>
      <c r="AY123" s="254" t="s">
        <v>125</v>
      </c>
    </row>
    <row r="124" s="14" customFormat="1">
      <c r="A124" s="14"/>
      <c r="B124" s="245"/>
      <c r="C124" s="246"/>
      <c r="D124" s="235" t="s">
        <v>136</v>
      </c>
      <c r="E124" s="247" t="s">
        <v>1</v>
      </c>
      <c r="F124" s="248" t="s">
        <v>725</v>
      </c>
      <c r="G124" s="246"/>
      <c r="H124" s="247" t="s">
        <v>1</v>
      </c>
      <c r="I124" s="249"/>
      <c r="J124" s="246"/>
      <c r="K124" s="246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136</v>
      </c>
      <c r="AU124" s="254" t="s">
        <v>84</v>
      </c>
      <c r="AV124" s="14" t="s">
        <v>84</v>
      </c>
      <c r="AW124" s="14" t="s">
        <v>32</v>
      </c>
      <c r="AX124" s="14" t="s">
        <v>76</v>
      </c>
      <c r="AY124" s="254" t="s">
        <v>125</v>
      </c>
    </row>
    <row r="125" s="14" customFormat="1">
      <c r="A125" s="14"/>
      <c r="B125" s="245"/>
      <c r="C125" s="246"/>
      <c r="D125" s="235" t="s">
        <v>136</v>
      </c>
      <c r="E125" s="247" t="s">
        <v>1</v>
      </c>
      <c r="F125" s="248" t="s">
        <v>726</v>
      </c>
      <c r="G125" s="246"/>
      <c r="H125" s="247" t="s">
        <v>1</v>
      </c>
      <c r="I125" s="249"/>
      <c r="J125" s="246"/>
      <c r="K125" s="246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136</v>
      </c>
      <c r="AU125" s="254" t="s">
        <v>84</v>
      </c>
      <c r="AV125" s="14" t="s">
        <v>84</v>
      </c>
      <c r="AW125" s="14" t="s">
        <v>32</v>
      </c>
      <c r="AX125" s="14" t="s">
        <v>76</v>
      </c>
      <c r="AY125" s="254" t="s">
        <v>125</v>
      </c>
    </row>
    <row r="126" s="14" customFormat="1">
      <c r="A126" s="14"/>
      <c r="B126" s="245"/>
      <c r="C126" s="246"/>
      <c r="D126" s="235" t="s">
        <v>136</v>
      </c>
      <c r="E126" s="247" t="s">
        <v>1</v>
      </c>
      <c r="F126" s="248" t="s">
        <v>727</v>
      </c>
      <c r="G126" s="246"/>
      <c r="H126" s="247" t="s">
        <v>1</v>
      </c>
      <c r="I126" s="249"/>
      <c r="J126" s="246"/>
      <c r="K126" s="246"/>
      <c r="L126" s="250"/>
      <c r="M126" s="282"/>
      <c r="N126" s="283"/>
      <c r="O126" s="283"/>
      <c r="P126" s="283"/>
      <c r="Q126" s="283"/>
      <c r="R126" s="283"/>
      <c r="S126" s="283"/>
      <c r="T126" s="28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136</v>
      </c>
      <c r="AU126" s="254" t="s">
        <v>84</v>
      </c>
      <c r="AV126" s="14" t="s">
        <v>84</v>
      </c>
      <c r="AW126" s="14" t="s">
        <v>32</v>
      </c>
      <c r="AX126" s="14" t="s">
        <v>76</v>
      </c>
      <c r="AY126" s="254" t="s">
        <v>125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0Y9lHHtp2T93+aT2rmomNaPE8VCzu7wrF98EkDBvxGzIVumZCc1S4I9W84EfBVKczDji1AvuB9iwiTACS7/gPQ==" hashValue="Uf6nqoRwSVmTmmc1XO5mEvLiuzQt8MbDRoiVlJhX0UQSFaR5+21lGsVR1abpqg0CGNW5MWidpf8qH8qQAvq7bQ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Morská</dc:creator>
  <cp:lastModifiedBy>Miroslava Morská</cp:lastModifiedBy>
  <dcterms:created xsi:type="dcterms:W3CDTF">2021-12-06T10:02:46Z</dcterms:created>
  <dcterms:modified xsi:type="dcterms:W3CDTF">2021-12-06T10:02:51Z</dcterms:modified>
</cp:coreProperties>
</file>